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firstSheet="2"/>
  </bookViews>
  <sheets>
    <sheet name="询价汇总表" sheetId="4" r:id="rId1"/>
    <sheet name="G345苗木清单" sheetId="3" r:id="rId2"/>
    <sheet name="S356苗木清单" sheetId="2" r:id="rId3"/>
    <sheet name="S433苗木清单" sheetId="5" r:id="rId4"/>
    <sheet name="崇启大桥接线苗木清单" sheetId="6" r:id="rId5"/>
  </sheets>
  <definedNames>
    <definedName name="_xlnm._FilterDatabase" localSheetId="1" hidden="1">G345苗木清单!$A$2:$H$327</definedName>
    <definedName name="_xlnm._FilterDatabase" localSheetId="2" hidden="1">S356苗木清单!$A$2:$H$290</definedName>
    <definedName name="_xlnm.Print_Titles" localSheetId="2">S356苗木清单!$1:$1</definedName>
    <definedName name="_xlnm.Print_Titles" localSheetId="1">G345苗木清单!$1:$1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<sst xmlns="http://schemas.openxmlformats.org/spreadsheetml/2006/main" count="2488" uniqueCount="1017">
  <si>
    <t>启东市G345、S356、S433、崇启大桥接线等绿化养护项目市场询价汇总表</t>
  </si>
  <si>
    <t>序号</t>
  </si>
  <si>
    <t>清单内容</t>
  </si>
  <si>
    <t>报价内容</t>
  </si>
  <si>
    <t>详细报价内容</t>
  </si>
  <si>
    <t>合计（元）</t>
  </si>
  <si>
    <t>G345绿化一年养护费</t>
  </si>
  <si>
    <t>详见G345苗木清单明细</t>
  </si>
  <si>
    <t>S356绿化一年养护费</t>
  </si>
  <si>
    <t>详见S356苗木清单明细</t>
  </si>
  <si>
    <t>S433绿化一年养护费</t>
  </si>
  <si>
    <t>详见S433苗木清单明细</t>
  </si>
  <si>
    <t>崇启大桥接线绿化一年养护费</t>
  </si>
  <si>
    <t>详见崇启大桥接线苗木清单明细</t>
  </si>
  <si>
    <t xml:space="preserve"> 总  计：大写                 （小写        ）</t>
  </si>
  <si>
    <t>备注：报价包括但不限于实施和完成本项目所需的劳务、材料、机械、质检（自检）、补植、缺陷修复、养护费、管理、保险、税费、利润等费用以及投标人认为需要的其它费用等一切费用。在合同履行期间，合同价不随国家政策或法规、标准及市场因素的变化而进行调整。</t>
  </si>
  <si>
    <t>报价单位：</t>
  </si>
  <si>
    <t>负责人：</t>
  </si>
  <si>
    <t>联系电话：</t>
  </si>
  <si>
    <t>报价日期：</t>
  </si>
  <si>
    <t>G345绿化养护苗木清单明细表</t>
  </si>
  <si>
    <t>苗木名称</t>
  </si>
  <si>
    <t>规格</t>
  </si>
  <si>
    <t>单位</t>
  </si>
  <si>
    <t>数量</t>
  </si>
  <si>
    <t>全费用单价（元）</t>
  </si>
  <si>
    <t>全费用合价（元）</t>
  </si>
  <si>
    <t>备注</t>
  </si>
  <si>
    <t>S336线及宏华大道两侧绿化带</t>
  </si>
  <si>
    <t>百慕大</t>
  </si>
  <si>
    <t>㎡</t>
  </si>
  <si>
    <t>雪松</t>
  </si>
  <si>
    <t>H：400-450 W:＞350</t>
  </si>
  <si>
    <t>株</t>
  </si>
  <si>
    <t>意杨</t>
  </si>
  <si>
    <t xml:space="preserve">H：400-450 ф：10    W：300-350  </t>
  </si>
  <si>
    <t>栾树</t>
  </si>
  <si>
    <t>墨西哥落羽杉</t>
  </si>
  <si>
    <t xml:space="preserve">H：400-450 ф：10    W：150-200  </t>
  </si>
  <si>
    <t>国槐</t>
  </si>
  <si>
    <t>嫁接银杏</t>
  </si>
  <si>
    <t xml:space="preserve">H：350-400 ф：8    W：250-300  </t>
  </si>
  <si>
    <t>池杉</t>
  </si>
  <si>
    <t>高杆女贞A</t>
  </si>
  <si>
    <t>广玉兰</t>
  </si>
  <si>
    <t xml:space="preserve">高杆女贞B </t>
  </si>
  <si>
    <t xml:space="preserve">H：250-300 ф：5    W：180-220 </t>
  </si>
  <si>
    <t>紫玉兰</t>
  </si>
  <si>
    <t xml:space="preserve">H：250-300 ф：4    W：150-200 </t>
  </si>
  <si>
    <t>枇杷</t>
  </si>
  <si>
    <t xml:space="preserve">H：250-300 ф：4    W：150-220 </t>
  </si>
  <si>
    <t>花石榴</t>
  </si>
  <si>
    <t xml:space="preserve">H：100-120     W：50 </t>
  </si>
  <si>
    <t>紫叶李</t>
  </si>
  <si>
    <t xml:space="preserve">H：200-250 D：4     W：200 </t>
  </si>
  <si>
    <t>紫薇</t>
  </si>
  <si>
    <t xml:space="preserve">H：200-220 D：3     W：101-130 </t>
  </si>
  <si>
    <t>紫叶桃</t>
  </si>
  <si>
    <t xml:space="preserve">H：200-220 D：3     W：150-200 </t>
  </si>
  <si>
    <t>榆叶梅</t>
  </si>
  <si>
    <t>紫丁香</t>
  </si>
  <si>
    <t>棕榈</t>
  </si>
  <si>
    <t>杆高＞200</t>
  </si>
  <si>
    <t>紫荆</t>
  </si>
  <si>
    <t>H：150   W：120</t>
  </si>
  <si>
    <t>木槿</t>
  </si>
  <si>
    <t>H：200-250  W：150</t>
  </si>
  <si>
    <t>海桐球</t>
  </si>
  <si>
    <t>H：80    W：50</t>
  </si>
  <si>
    <t>大叶黄杨球</t>
  </si>
  <si>
    <t>法青</t>
  </si>
  <si>
    <t>H：35-40  W：30-35</t>
  </si>
  <si>
    <t>金森女贞</t>
  </si>
  <si>
    <t>伞房决明</t>
  </si>
  <si>
    <t>H：60-70 W：50-55</t>
  </si>
  <si>
    <t>红瑞木</t>
  </si>
  <si>
    <t>金钟花</t>
  </si>
  <si>
    <t>夹竹桃</t>
  </si>
  <si>
    <t>H：120   W：50-80</t>
  </si>
  <si>
    <t>木芙蓉</t>
  </si>
  <si>
    <t>垂柳</t>
  </si>
  <si>
    <t>S336线及宏华大道中分带</t>
  </si>
  <si>
    <t>红叶石楠球</t>
  </si>
  <si>
    <t>红叶石楠</t>
  </si>
  <si>
    <t>H：40-50   W：35-40</t>
  </si>
  <si>
    <t>大叶黄杨</t>
  </si>
  <si>
    <t>蜀桧</t>
  </si>
  <si>
    <t>H:180cm</t>
  </si>
  <si>
    <t>民主纪委办公楼院内</t>
  </si>
  <si>
    <t>罗汉松</t>
  </si>
  <si>
    <t>1、蓬径：P101-120cm  2、高度211-240cm</t>
  </si>
  <si>
    <t>香樟A</t>
  </si>
  <si>
    <t>1、胸径φ25.1cm  2、井字撑  3、树干通直，全冠，蓬型圆整优美，保留三级分枝以上</t>
  </si>
  <si>
    <t>香樟B</t>
  </si>
  <si>
    <t>1、胸径φ12.1cm  2、井字撑  3、树干通直，全冠，蓬型圆整优美，保留三级分枝以上</t>
  </si>
  <si>
    <t>榉树</t>
  </si>
  <si>
    <t>1、胸径φ12.1cm  2、井字撑 3、树干通直，全冠，蓬型圆整优美，保留三级分枝以上</t>
  </si>
  <si>
    <t>金桂</t>
  </si>
  <si>
    <t>1、蓬径：P451-501cm  2、扁担撑  3、说明：多杆，低分枝，紧蓬，树型圆整</t>
  </si>
  <si>
    <t>1、蓬径：P201-230cm  2、扁担撑  3、说明：多杆，低分枝，紧蓬，树型圆整</t>
  </si>
  <si>
    <t>茶花球</t>
  </si>
  <si>
    <t>1、蓬径：P121cm  2、说明：紧蓬，球形丰满，不脱脚</t>
  </si>
  <si>
    <t>红叶石楠球A</t>
  </si>
  <si>
    <t>1、蓬径：P151cm
2、说明：紧蓬，球形丰满，不脱脚</t>
  </si>
  <si>
    <t>红叶石楠球B</t>
  </si>
  <si>
    <t>1、蓬径：P121cm
2、说明：紧蓬，球形丰满，不脱脚</t>
  </si>
  <si>
    <t>垂丝海棠</t>
  </si>
  <si>
    <t>1、干径：D7.1-8cm  2、扁担撑
3、说明：树形优美</t>
  </si>
  <si>
    <t>苏铁</t>
  </si>
  <si>
    <t>P150cm</t>
  </si>
  <si>
    <t>红枫</t>
  </si>
  <si>
    <t>1、干径：D6cm  2、扁担撑  3、说明：树形优美</t>
  </si>
  <si>
    <t>金森女贞球</t>
  </si>
  <si>
    <t>1、蓬径：P121cm2、说明：紧蓬，球形丰满，不脱脚</t>
  </si>
  <si>
    <t>日本早樱</t>
  </si>
  <si>
    <t>1、干径：D7.1cm  2、扁担撑  3、说明：树形优美</t>
  </si>
  <si>
    <t>草皮</t>
  </si>
  <si>
    <t>m2</t>
  </si>
  <si>
    <t>49株/m2,H31-40cm</t>
  </si>
  <si>
    <t>南天竹</t>
  </si>
  <si>
    <t>49株/m2,H30-35cm</t>
  </si>
  <si>
    <t>金边黄杨</t>
  </si>
  <si>
    <t>49株/m2,H36-40cm</t>
  </si>
  <si>
    <t>法冬青</t>
  </si>
  <si>
    <t>9株/m2，H120cm</t>
  </si>
  <si>
    <t>美丽月见草</t>
  </si>
  <si>
    <t>麦冬</t>
  </si>
  <si>
    <t>49株/m2</t>
  </si>
  <si>
    <t>慈孝竹</t>
  </si>
  <si>
    <t>6株/平方</t>
  </si>
  <si>
    <t>民主纪委办公楼院内空中花园</t>
  </si>
  <si>
    <t>1、蓬径：P200cm  2、扁担撑
3、说明：多杆，低分枝，紧蓬，树型圆整</t>
  </si>
  <si>
    <t>1、蓬径：P150cm 2、说明：紧蓬，球形丰满，不脱脚</t>
  </si>
  <si>
    <t>1、蓬径：P120cm  2、说明：紧蓬，球形丰满，不脱脚</t>
  </si>
  <si>
    <t>民主纪委办公楼院外</t>
  </si>
  <si>
    <t>H50-60cm</t>
  </si>
  <si>
    <t>H121cm</t>
  </si>
  <si>
    <t>苏S336线西段沿线及苏221线和336线启东东段部分景点两侧绿化带</t>
  </si>
  <si>
    <t>银杏</t>
  </si>
  <si>
    <t>D :25cm</t>
  </si>
  <si>
    <t>D :15cm</t>
  </si>
  <si>
    <t>D :20cm</t>
  </si>
  <si>
    <t>D35</t>
  </si>
  <si>
    <t>H:5.5cm  D:10cm</t>
  </si>
  <si>
    <t>H:5.5cm  D:8–10cm</t>
  </si>
  <si>
    <t>H4m  D4cm</t>
  </si>
  <si>
    <t>D40</t>
  </si>
  <si>
    <t>D30</t>
  </si>
  <si>
    <t>金丝垂柳</t>
  </si>
  <si>
    <t>D7–8cm</t>
  </si>
  <si>
    <t>D10cm</t>
  </si>
  <si>
    <t>D :12cm</t>
  </si>
  <si>
    <t>H5.5m  D8cm</t>
  </si>
  <si>
    <t>H5m</t>
  </si>
  <si>
    <t>H:2.8m  ф:170cm</t>
  </si>
  <si>
    <t>H:3.5–4.0m  ф200cm</t>
  </si>
  <si>
    <t>H:4.5m  ф200cm</t>
  </si>
  <si>
    <t xml:space="preserve">H1m,φ70cm </t>
  </si>
  <si>
    <t>H3m  ф1.8m</t>
  </si>
  <si>
    <t>杜英</t>
  </si>
  <si>
    <t>D :7-8cm</t>
  </si>
  <si>
    <t>D5cm   H4.0–4.5m</t>
  </si>
  <si>
    <t>H5.5m  D10cm</t>
  </si>
  <si>
    <t>H4.5m  D7–8cm</t>
  </si>
  <si>
    <t>D5cm H3.5–4.0m</t>
  </si>
  <si>
    <t>枫香</t>
  </si>
  <si>
    <t>D :8cm</t>
  </si>
  <si>
    <t>D18cm（带冠）</t>
  </si>
  <si>
    <t>桂花</t>
  </si>
  <si>
    <t>φ200cm</t>
  </si>
  <si>
    <t>H2m ф1.2m</t>
  </si>
  <si>
    <t>H2.5m  ф2m</t>
  </si>
  <si>
    <t>H3m  ф2.5m</t>
  </si>
  <si>
    <t>H:1.7m  ф:100cm</t>
  </si>
  <si>
    <t>H2m  ф1.5m</t>
  </si>
  <si>
    <t>H:2.5m</t>
  </si>
  <si>
    <t>H:2.0m</t>
  </si>
  <si>
    <t>D :4cm</t>
  </si>
  <si>
    <t>D地:3cm Φ80–100cm</t>
  </si>
  <si>
    <t>红叶李</t>
  </si>
  <si>
    <t>D :5cm</t>
  </si>
  <si>
    <t>H;1.5m  D地:3cm</t>
  </si>
  <si>
    <t>H1.8m  D3cm</t>
  </si>
  <si>
    <t>H2.3m  D4 cm</t>
  </si>
  <si>
    <t>H:3.5–4.0cm  D:5cm</t>
  </si>
  <si>
    <t>H35cm,φ30cm 25株/m2</t>
  </si>
  <si>
    <t>H:0.4m   ф:15–20cm</t>
  </si>
  <si>
    <t>H50cm  ф20cm</t>
  </si>
  <si>
    <t>龙柏</t>
  </si>
  <si>
    <t>H1.8m  Φ0.4m</t>
  </si>
  <si>
    <t>H2.2m  Φ0.5m</t>
  </si>
  <si>
    <t>移植龙柏</t>
  </si>
  <si>
    <t>P25，H50</t>
  </si>
  <si>
    <t>龙柏球移植</t>
  </si>
  <si>
    <t>H:0.8m</t>
  </si>
  <si>
    <t>红花继木</t>
  </si>
  <si>
    <t>H35cm,φ30cm 36株/m2</t>
  </si>
  <si>
    <t>H35m  Φ15–20cm  49株/㎡</t>
  </si>
  <si>
    <t>火棘</t>
  </si>
  <si>
    <t>H50cm,φ50cm</t>
  </si>
  <si>
    <t>H1.2m  3-5分枝/丛</t>
  </si>
  <si>
    <t>红叶小檗</t>
  </si>
  <si>
    <t xml:space="preserve">H0.35m,φ30cm </t>
  </si>
  <si>
    <t>栀子花</t>
  </si>
  <si>
    <t>H0.5-0.6m,φ35cm</t>
  </si>
  <si>
    <t>H0.4m  Φ30cm  16株/㎡</t>
  </si>
  <si>
    <t>海桐</t>
  </si>
  <si>
    <t>H1m,φ110cm</t>
  </si>
  <si>
    <t>φ180cm，25分枝以上</t>
  </si>
  <si>
    <t>H:150cm  6分枝/丛 ф:60cm</t>
  </si>
  <si>
    <t>H150cm  Φ100cm  15分枝</t>
  </si>
  <si>
    <t>φ250cm</t>
  </si>
  <si>
    <t>H150cm  8分枝  分枝径1.5cm</t>
  </si>
  <si>
    <r>
      <rPr>
        <sz val="10"/>
        <rFont val="宋体"/>
        <charset val="134"/>
      </rPr>
      <t>5</t>
    </r>
    <r>
      <rPr>
        <sz val="10"/>
        <rFont val="宋体"/>
        <charset val="134"/>
      </rPr>
      <t>芽</t>
    </r>
    <r>
      <rPr>
        <sz val="10"/>
        <rFont val="宋体"/>
        <charset val="134"/>
      </rPr>
      <t>/</t>
    </r>
    <r>
      <rPr>
        <sz val="10"/>
        <rFont val="宋体"/>
        <charset val="134"/>
      </rPr>
      <t>丛</t>
    </r>
  </si>
  <si>
    <t>15杆/丛</t>
  </si>
  <si>
    <t>丛</t>
  </si>
  <si>
    <t>H2.5m  D1.5cm 20分枝/丛</t>
  </si>
  <si>
    <t>白玉兰</t>
  </si>
  <si>
    <t>D18–20cm</t>
  </si>
  <si>
    <t>D:12–15cm</t>
  </si>
  <si>
    <t>D:8–10cm</t>
  </si>
  <si>
    <t>D:5–6cm</t>
  </si>
  <si>
    <t>D地5cm</t>
  </si>
  <si>
    <t>樱花</t>
  </si>
  <si>
    <t>D:6cm</t>
  </si>
  <si>
    <t>H:1.8m,ф:1.2m D:3cm</t>
  </si>
  <si>
    <t>H2.3m  Φ1.5m  D4cm</t>
  </si>
  <si>
    <t>早竹</t>
  </si>
  <si>
    <t>H:3.5–4.0m以上  D:2.5cm</t>
  </si>
  <si>
    <t>杆</t>
  </si>
  <si>
    <t>乌桕</t>
  </si>
  <si>
    <t>D25cm</t>
  </si>
  <si>
    <t>D15-18cm</t>
  </si>
  <si>
    <t>D12-15cm</t>
  </si>
  <si>
    <t>D9-10cm</t>
  </si>
  <si>
    <t>D7-8cm</t>
  </si>
  <si>
    <t>H:1.7m  D:2.5cm</t>
  </si>
  <si>
    <t>H:1.5m  D:3cm</t>
  </si>
  <si>
    <t>D4cm</t>
  </si>
  <si>
    <t>D3cm</t>
  </si>
  <si>
    <t>合欢</t>
  </si>
  <si>
    <t>D:3–4cm</t>
  </si>
  <si>
    <t>H3m  D4m</t>
  </si>
  <si>
    <t>H3.5m  D5cm</t>
  </si>
  <si>
    <t>香樟</t>
  </si>
  <si>
    <t>H:3.5m以上 D5cm</t>
  </si>
  <si>
    <t>H:1.0m  (棕高)</t>
  </si>
  <si>
    <t>H:1.5m  (棕高)</t>
  </si>
  <si>
    <t>H:3.0m  (棕高)</t>
  </si>
  <si>
    <t>H:4.0m   (棕高)</t>
  </si>
  <si>
    <t>H:5.0m   (棕高)</t>
  </si>
  <si>
    <t>H:2m</t>
  </si>
  <si>
    <t>重阳木</t>
  </si>
  <si>
    <t>D:5cm</t>
  </si>
  <si>
    <t>美人蕉</t>
  </si>
  <si>
    <t>5芽/从</t>
  </si>
  <si>
    <t>3–4芽/丛</t>
  </si>
  <si>
    <t>大叶女贞</t>
  </si>
  <si>
    <t>D8cm（带冠）</t>
  </si>
  <si>
    <t>H:3m D5cm（带冠）</t>
  </si>
  <si>
    <t>H;2.5m  D4cm（带冠）</t>
  </si>
  <si>
    <t>H3.0m D7-9cm(带冠)</t>
  </si>
  <si>
    <t>H:3–3.5m D4cm</t>
  </si>
  <si>
    <t>H:3.5–4.0m  D5cm</t>
  </si>
  <si>
    <t>青桐</t>
  </si>
  <si>
    <t>H;4.0–4.5m以上  D:5cm</t>
  </si>
  <si>
    <t>H1.8m  ф1.5m</t>
  </si>
  <si>
    <t>Φ120cm</t>
  </si>
  <si>
    <t>金心黄杨球</t>
  </si>
  <si>
    <t>ф80cm</t>
  </si>
  <si>
    <t>ф60cm</t>
  </si>
  <si>
    <t>八角金盘</t>
  </si>
  <si>
    <t>H:0.30m  ф:25cm</t>
  </si>
  <si>
    <t>石楠球</t>
  </si>
  <si>
    <t>H2.5m  ф1.8m</t>
  </si>
  <si>
    <t>石楠</t>
  </si>
  <si>
    <t>H:2.0m   ф:1.5cm</t>
  </si>
  <si>
    <t>H:1.5m  冠幅1.2–1.5m</t>
  </si>
  <si>
    <t>瓜子黄杨</t>
  </si>
  <si>
    <t>H:0.4m，ф:15-20cm，49株/m2</t>
  </si>
  <si>
    <t>H:0.4m  ф:15–20  25株/㎡</t>
  </si>
  <si>
    <t>H:25m  Φ:15–20cm  49株/㎡</t>
  </si>
  <si>
    <t>H40cm  Φ30cm  45株/㎡</t>
  </si>
  <si>
    <t>H130cm   6分枝/丛</t>
  </si>
  <si>
    <t>碧桃</t>
  </si>
  <si>
    <t>H:1.4m D:3.5cm ф:120cm</t>
  </si>
  <si>
    <t>H:1.6m D:3.5cm ф:150cm</t>
  </si>
  <si>
    <t>黄馨</t>
  </si>
  <si>
    <t>6分枝/丛     L:65cm</t>
  </si>
  <si>
    <t>紫叶小檗</t>
  </si>
  <si>
    <t>H:0.45m ф:15cm</t>
  </si>
  <si>
    <t>移植蜀桧</t>
  </si>
  <si>
    <t>金钟</t>
  </si>
  <si>
    <t>H:0.8m  5分枝/丛</t>
  </si>
  <si>
    <t>H:0.35m  ф:40cm  16株/㎡</t>
  </si>
  <si>
    <t>水杉</t>
  </si>
  <si>
    <t>H4.0m  D4–5cm</t>
  </si>
  <si>
    <t>红叶桃</t>
  </si>
  <si>
    <t>H150–180cm ф120–150cm D3cm</t>
  </si>
  <si>
    <t>马褂木</t>
  </si>
  <si>
    <t>H3.0–4.0m  D3.5cm</t>
  </si>
  <si>
    <t>连翘</t>
  </si>
  <si>
    <t>6分枝/丝 L:65cm</t>
  </si>
  <si>
    <t>H1.3m  5分枝以上</t>
  </si>
  <si>
    <t>H1.5m  8分枝以上</t>
  </si>
  <si>
    <t>金叶女贞</t>
  </si>
  <si>
    <t>H40–45m Φ15–20cm  49株/㎡</t>
  </si>
  <si>
    <t>红花继木球</t>
  </si>
  <si>
    <t>H1m  Φ100cm</t>
  </si>
  <si>
    <t>腊梅</t>
  </si>
  <si>
    <t>H1.7m</t>
  </si>
  <si>
    <t>H1.8m Φ0.8m</t>
  </si>
  <si>
    <t>H1.5m Φ0.6m</t>
  </si>
  <si>
    <t>金丝桃</t>
  </si>
  <si>
    <t>H0.5m Φ0.4m</t>
  </si>
  <si>
    <t>H1.8m  Φ0.6m</t>
  </si>
  <si>
    <t>H1.8m   Φ0.8m</t>
  </si>
  <si>
    <t>6分枝/丛   L:65cm</t>
  </si>
  <si>
    <t>千头椿</t>
  </si>
  <si>
    <t>H3.5–4.0m  D5cm</t>
  </si>
  <si>
    <t>楝树</t>
  </si>
  <si>
    <t>D20cm</t>
  </si>
  <si>
    <t>鸢尾</t>
  </si>
  <si>
    <t>H0.45m  Φ20cm  16株/㎡</t>
  </si>
  <si>
    <t>枫杨</t>
  </si>
  <si>
    <t>D35cm</t>
  </si>
  <si>
    <t>D30cm</t>
  </si>
  <si>
    <t>D15cm</t>
  </si>
  <si>
    <t>黄菖蒲</t>
  </si>
  <si>
    <t>5芽/塘  25塘/㎡</t>
  </si>
  <si>
    <t>水芋</t>
  </si>
  <si>
    <t>5芽/塘  16塘/㎡</t>
  </si>
  <si>
    <t>千屈菜</t>
  </si>
  <si>
    <t>H0.6m  5分枝以上</t>
  </si>
  <si>
    <t>马尼拉</t>
  </si>
  <si>
    <t>满铺</t>
  </si>
  <si>
    <t>草坪</t>
  </si>
  <si>
    <t>荷花</t>
  </si>
  <si>
    <t>4–5芽/塘</t>
  </si>
  <si>
    <t>塘</t>
  </si>
  <si>
    <t>苏S336线西段沿线及苏221线和336线启东东段部分景点中分带</t>
  </si>
  <si>
    <t>龟甲冬青</t>
  </si>
  <si>
    <t>构骨球</t>
  </si>
  <si>
    <t>H100cm   φ100cm</t>
  </si>
  <si>
    <t>苏336线红阳河桥景点，公路北侧红阳河桥至向西第一个路口约500m</t>
  </si>
  <si>
    <t>φ10-12</t>
  </si>
  <si>
    <t>φ180</t>
  </si>
  <si>
    <t>花柏球</t>
  </si>
  <si>
    <t>φ60</t>
  </si>
  <si>
    <t>φ150</t>
  </si>
  <si>
    <t>凤凰竹</t>
  </si>
  <si>
    <r>
      <rPr>
        <sz val="10"/>
        <rFont val="宋体"/>
        <charset val="134"/>
      </rPr>
      <t>φ</t>
    </r>
    <r>
      <rPr>
        <sz val="10"/>
        <rFont val="宋体"/>
        <charset val="134"/>
      </rPr>
      <t>300</t>
    </r>
    <r>
      <rPr>
        <sz val="10"/>
        <rFont val="宋体"/>
        <charset val="134"/>
      </rPr>
      <t>，</t>
    </r>
    <r>
      <rPr>
        <sz val="10"/>
        <rFont val="宋体"/>
        <charset val="134"/>
      </rPr>
      <t xml:space="preserve">   70</t>
    </r>
    <r>
      <rPr>
        <sz val="10"/>
        <rFont val="宋体"/>
        <charset val="134"/>
      </rPr>
      <t>枝</t>
    </r>
    <r>
      <rPr>
        <sz val="10"/>
        <rFont val="宋体"/>
        <charset val="134"/>
      </rPr>
      <t>/</t>
    </r>
    <r>
      <rPr>
        <sz val="10"/>
        <rFont val="宋体"/>
        <charset val="134"/>
      </rPr>
      <t>丛</t>
    </r>
  </si>
  <si>
    <t>φ4</t>
  </si>
  <si>
    <t>φ200</t>
  </si>
  <si>
    <t>φ120</t>
  </si>
  <si>
    <t>φ6</t>
  </si>
  <si>
    <t>φD4</t>
  </si>
  <si>
    <t>H35</t>
  </si>
  <si>
    <t>龙柏球</t>
  </si>
  <si>
    <t>月季</t>
  </si>
  <si>
    <t>苏336线三星河桥景点</t>
  </si>
  <si>
    <t xml:space="preserve">海桐 </t>
  </si>
  <si>
    <t>φ40</t>
  </si>
  <si>
    <t>桧柏球</t>
  </si>
  <si>
    <t>φ140</t>
  </si>
  <si>
    <t>φ90</t>
  </si>
  <si>
    <t>细叶麦冬</t>
  </si>
  <si>
    <t>H450</t>
  </si>
  <si>
    <t>苏336线希士路口</t>
  </si>
  <si>
    <t>20株/m2  H30</t>
  </si>
  <si>
    <t>16株/m2  H50</t>
  </si>
  <si>
    <t>9株/m2  H40</t>
  </si>
  <si>
    <t>大桂花</t>
  </si>
  <si>
    <t>P250 H350</t>
  </si>
  <si>
    <t>天堂草坪</t>
  </si>
  <si>
    <t>苏221线东兴南桥景点</t>
  </si>
  <si>
    <t>φ13</t>
  </si>
  <si>
    <t>φ15</t>
  </si>
  <si>
    <t>φ17</t>
  </si>
  <si>
    <t>φ19</t>
  </si>
  <si>
    <t>φ21</t>
  </si>
  <si>
    <t>φ23</t>
  </si>
  <si>
    <t>φ25</t>
  </si>
  <si>
    <t>φ27</t>
  </si>
  <si>
    <t>φ28</t>
  </si>
  <si>
    <t>φ30</t>
  </si>
  <si>
    <t>φ32</t>
  </si>
  <si>
    <t>φ33</t>
  </si>
  <si>
    <t>φ14</t>
  </si>
  <si>
    <t>φ16</t>
  </si>
  <si>
    <t>φ18</t>
  </si>
  <si>
    <t>φ20</t>
  </si>
  <si>
    <t>φ22</t>
  </si>
  <si>
    <t>高杆女贞</t>
  </si>
  <si>
    <t xml:space="preserve"> φ10</t>
  </si>
  <si>
    <t xml:space="preserve"> φ11</t>
  </si>
  <si>
    <t xml:space="preserve"> φ12</t>
  </si>
  <si>
    <t xml:space="preserve"> φ13</t>
  </si>
  <si>
    <t xml:space="preserve"> φ15</t>
  </si>
  <si>
    <t xml:space="preserve"> φ16</t>
  </si>
  <si>
    <t xml:space="preserve"> φ18</t>
  </si>
  <si>
    <t xml:space="preserve"> φ19</t>
  </si>
  <si>
    <t>H450  φD5</t>
  </si>
  <si>
    <t>H150</t>
  </si>
  <si>
    <t xml:space="preserve">  合     计：</t>
  </si>
  <si>
    <t>S356绿化养护苗木清单明细表</t>
  </si>
  <si>
    <t>H:3-3.5mD:4.1-5cmP:&gt;1.5m</t>
  </si>
  <si>
    <t>H:＞4m D:12.1-14cm P:＞280cm</t>
  </si>
  <si>
    <t>H:＞3.01m D:7.1-8m P:＞151cm</t>
  </si>
  <si>
    <t>H:3.5-4m;D:6.1-7cm;P&gt;1.5m</t>
  </si>
  <si>
    <t>Φ：6</t>
  </si>
  <si>
    <t>矮生紫薇</t>
  </si>
  <si>
    <t>H:50cm;∮:30cm（16株/㎡)</t>
  </si>
  <si>
    <t>H:4.5-5m;D:9.1-10cm;P&gt;1.5m</t>
  </si>
  <si>
    <t>H:＞3.21m D:7.1-8cm P:＞241cm</t>
  </si>
  <si>
    <t>垂柳（大）</t>
  </si>
  <si>
    <t>垂柳（小）</t>
  </si>
  <si>
    <t>H:＞2.61m D:5.1-6cm P:＞181cm</t>
  </si>
  <si>
    <t>H:1.5m Ф:1.2m D地：6cm</t>
  </si>
  <si>
    <t>H:1.5-2m;地径:5.1-6cm;P&gt;1.5m</t>
  </si>
  <si>
    <t>∮10-12cm</t>
  </si>
  <si>
    <t>∮20-22CM</t>
  </si>
  <si>
    <t>香樟（大）</t>
  </si>
  <si>
    <t>H:＞4.5m D:14.1-16cm P:＞280cm</t>
  </si>
  <si>
    <t>H:6-6.5mD:25.1-28cmP:&gt;4m</t>
  </si>
  <si>
    <t>H:5-5.5mD:18.1-20cmP:&gt;3.2m</t>
  </si>
  <si>
    <t>香樟C</t>
  </si>
  <si>
    <t>H:4.5-5m;D:16.1-18cm;P&gt;2.8m</t>
  </si>
  <si>
    <t>香樟（小）</t>
  </si>
  <si>
    <t>H:＞4m D:6.1-8cm P:＞200cm</t>
  </si>
  <si>
    <t>香樟(小）</t>
  </si>
  <si>
    <t>H:＞4.0m D:8.1-10cm P:＞200cm</t>
  </si>
  <si>
    <t>嫁接银杏A</t>
  </si>
  <si>
    <t>嫁接银杏B</t>
  </si>
  <si>
    <t>H:5-5.5m;D:18.1-20cm;P&gt;3.5m</t>
  </si>
  <si>
    <t>嫁接银杏C</t>
  </si>
  <si>
    <t>H:4.5-5m;D:16.1-18cm;P&gt;3m</t>
  </si>
  <si>
    <t>榉树A</t>
  </si>
  <si>
    <t>H&gt;7m;D:28.1-30cm;P&gt;4.5m</t>
  </si>
  <si>
    <t>榉树B</t>
  </si>
  <si>
    <t>H&gt;6m;D:23.1-25cm;P&gt;4m</t>
  </si>
  <si>
    <t>榉树C</t>
  </si>
  <si>
    <t>H&gt;5m;D:15.1-18cm;P&gt;3.5m</t>
  </si>
  <si>
    <t>H:＞3.31m D:7.1-8cm P:＞211cm</t>
  </si>
  <si>
    <t>合欢A</t>
  </si>
  <si>
    <t>H:5-5.5mD:20.1-22cmP:&gt;2m</t>
  </si>
  <si>
    <t>H:＞4.51m D:7.1-8cm P:＞121cm</t>
  </si>
  <si>
    <t>Ф：8-9cm</t>
  </si>
  <si>
    <t>H:＞3.51m D:8.1-10cm P:＞231cm</t>
  </si>
  <si>
    <t>H:1.2m;地径:4.1-5cm;P&gt;0.8m</t>
  </si>
  <si>
    <t>H:5-5.5m;D:5.1-6cm;P&gt;1m</t>
  </si>
  <si>
    <t>意杨（大）</t>
  </si>
  <si>
    <t>H:＞4.01m D:7.1-8cm P:＞211cm</t>
  </si>
  <si>
    <t>意杨（小）</t>
  </si>
  <si>
    <t>H:＞3.01m D:5.1-6cm P:＞151cm</t>
  </si>
  <si>
    <t>H:1m；P:0.8m（3株/㎡）</t>
  </si>
  <si>
    <t>H:1.3-1.5m；3-5分枝</t>
  </si>
  <si>
    <t>H：100,3-5分枝，4株/m2</t>
  </si>
  <si>
    <t>夹竹桃2</t>
  </si>
  <si>
    <t>H:1.0m  P:&gt;0.8m</t>
  </si>
  <si>
    <t>M2</t>
  </si>
  <si>
    <t>红花夹竹桃</t>
  </si>
  <si>
    <t>H:101-120cm  3株/㎡</t>
  </si>
  <si>
    <t>H:1.8-2.2m;地径:6.1-7cm;P&gt;1m</t>
  </si>
  <si>
    <t>H:1.5-2mD:4.1-5cmP:&gt;1m</t>
  </si>
  <si>
    <t>H:1.8-2.2m;地径:5.1-6cm;P&gt;1.5m</t>
  </si>
  <si>
    <t>H:1.2m  P:&gt;1m</t>
  </si>
  <si>
    <t>H:2.2m;P:1.5m</t>
  </si>
  <si>
    <t>H:2.5mD地:5.1-6cmP:&gt;1.5m</t>
  </si>
  <si>
    <t>H:3.5m；P&gt;2m</t>
  </si>
  <si>
    <t>H:0.3-0.35m;P：0.15-0.2m（36株/㎡)</t>
  </si>
  <si>
    <t>H:0.31m 16株/㎡</t>
  </si>
  <si>
    <t>红果金丝桃</t>
  </si>
  <si>
    <t>H:＞0.31m 16株/㎡</t>
  </si>
  <si>
    <t>H:0.3-0.35m  P:0.15-0.2m</t>
  </si>
  <si>
    <t>H1.2CM</t>
  </si>
  <si>
    <t>H：40cm;∮30cm(36株/㎡)</t>
  </si>
  <si>
    <t>H:0.3-0.35m;P：0.15-0.2m（25株/㎡)</t>
  </si>
  <si>
    <t>独杆红叶石楠</t>
  </si>
  <si>
    <t>∮4-5CM</t>
  </si>
  <si>
    <t>Ф2-3cm</t>
  </si>
  <si>
    <t>H:1m    P:0.8m</t>
  </si>
  <si>
    <t>H:1.5m；P:1.2m</t>
  </si>
  <si>
    <t>P:50-60cm</t>
  </si>
  <si>
    <t>P：120，H：120</t>
  </si>
  <si>
    <t>P：100，H：100</t>
  </si>
  <si>
    <t>椤木石楠球</t>
  </si>
  <si>
    <t>H:1.2-1.5m    P:1.2m</t>
  </si>
  <si>
    <t>H:1m  P:1m</t>
  </si>
  <si>
    <t>H:1.2m；P:1m</t>
  </si>
  <si>
    <t>H:0.3-0.35m;P:0.15-0.2m（36株/㎡)</t>
  </si>
  <si>
    <t>H：40cm;∮25cm(36株/㎡)</t>
  </si>
  <si>
    <t>H:0.3-0.35m;P:0.15-0.2m（25株/㎡)</t>
  </si>
  <si>
    <t>狭叶十大功劳</t>
  </si>
  <si>
    <t>H:0.4-0.45m;P:0.2-0.25（16株/㎡)</t>
  </si>
  <si>
    <t>H:0.4-0.45m;P：0.25-0.3m（25株/㎡)</t>
  </si>
  <si>
    <t>H:0.4-0.45m;P：0.25-0.3m（16株/㎡)</t>
  </si>
  <si>
    <t>H：2.2m;∮50cm(1m处量)</t>
  </si>
  <si>
    <t>H:2.5m；P:1.8m</t>
  </si>
  <si>
    <t>H:151-180cm P:61cm</t>
  </si>
  <si>
    <t>H:1.51-1.8m P:＞61cm</t>
  </si>
  <si>
    <t>H:1.8m Ф:1.2m D地：6cm</t>
  </si>
  <si>
    <t>H:1.8-2.2m;D:6.1- 7cm;P：1m</t>
  </si>
  <si>
    <t>H:1.8-2.2m;D:6.1- 7cm;P&gt;1.5m</t>
  </si>
  <si>
    <t>H:＞1.81m D:4.1-5cm P:＞91cm</t>
  </si>
  <si>
    <t>H：35cm;∮30cm(36株/㎡)</t>
  </si>
  <si>
    <t>H:35cm  Ф:20cm</t>
  </si>
  <si>
    <t>H:35cm;∮:20cm（36株/㎡)</t>
  </si>
  <si>
    <t>红帽子月季</t>
  </si>
  <si>
    <t>H:30cm Ф:30cm  三年生</t>
  </si>
  <si>
    <t>H:30cm;∮30cm 三年生（25株/㎡)</t>
  </si>
  <si>
    <t>H:0.35-0.4m;P：0.2-0.25m（36株/㎡)</t>
  </si>
  <si>
    <t>H：50cm;∮30cm(36株/㎡)</t>
  </si>
  <si>
    <t>H:0.35-0.4m;P：0.2-0.25m（25株/㎡)</t>
  </si>
  <si>
    <t>H：50cm;∮30cm(25株/㎡)</t>
  </si>
  <si>
    <t>红花酢浆草</t>
  </si>
  <si>
    <t>5芽/丛</t>
  </si>
  <si>
    <t>5芽/丛，49丛/㎡</t>
  </si>
  <si>
    <t>5芽/丛，64丛/㎡</t>
  </si>
  <si>
    <t>H:1m；P:1m</t>
  </si>
  <si>
    <t>P:50;H:100</t>
  </si>
  <si>
    <t>H:3.5m;地径:8.1-9cm;P&gt;2.5m</t>
  </si>
  <si>
    <t>H:3.5-4m;D:8.1-9cm;P&gt;1.5m</t>
  </si>
  <si>
    <t>栾树A</t>
  </si>
  <si>
    <t>H:4.5-5m;D:16.1-18cm;P&gt;2.5m</t>
  </si>
  <si>
    <t>栾树B</t>
  </si>
  <si>
    <t>H:4-4.5m;D:14.1-16cm;P&gt;2m</t>
  </si>
  <si>
    <t>栾树C</t>
  </si>
  <si>
    <t>H:3.5-4m;D:12.1-14cm;P&gt;1.8m</t>
  </si>
  <si>
    <t>∮:7-9CM</t>
  </si>
  <si>
    <t>H:4-4.5m;D:7.1-8cm;P&gt;1m</t>
  </si>
  <si>
    <t>墨西哥落羽杉（大）</t>
  </si>
  <si>
    <t>H:＞4.01m D:7.1-8cm P:＞121cm</t>
  </si>
  <si>
    <t>墨西哥落羽杉（小）</t>
  </si>
  <si>
    <t>H:＞3.01cm D:5.1-6cm P:＞81cm</t>
  </si>
  <si>
    <t>楸树</t>
  </si>
  <si>
    <t>H:0.4-0.45m;D:4.1-5cm;P&gt;1.5m</t>
  </si>
  <si>
    <t xml:space="preserve">楸树 </t>
  </si>
  <si>
    <t>H:3-3.5m;D:4.1-5cm;P&gt;1.5m</t>
  </si>
  <si>
    <t>Φ：4</t>
  </si>
  <si>
    <t>H:1.5m；P:1m</t>
  </si>
  <si>
    <t>H:3.5-4m;D:6.1-7cm</t>
  </si>
  <si>
    <t>水杉（大）</t>
  </si>
  <si>
    <t>水杉（小）</t>
  </si>
  <si>
    <t>H:＞3.51m D:5.1-6cm P:＞81cm</t>
  </si>
  <si>
    <t>蚊母</t>
  </si>
  <si>
    <t>H:2.5m;P:1.5m</t>
  </si>
  <si>
    <t>H:0.61-0.8m  P:＞51cm</t>
  </si>
  <si>
    <t>H:61-80cm P:51cm</t>
  </si>
  <si>
    <t>乌桕A</t>
  </si>
  <si>
    <t>H:4.5-5m；D:16.1-18cm;P&gt;3.5m</t>
  </si>
  <si>
    <t>乌桕B</t>
  </si>
  <si>
    <t>H:4-4.5m；D:14.1-16cm;P&gt;3m</t>
  </si>
  <si>
    <t>H:＞3.01m D:7.1-8cm P:＞221cm</t>
  </si>
  <si>
    <t>∮10-12CM</t>
  </si>
  <si>
    <t>H:4-4.5m;P&gt;2m</t>
  </si>
  <si>
    <t>H:391-420cm  P:＞261cm</t>
  </si>
  <si>
    <t>D:5.1-6cm</t>
  </si>
  <si>
    <t>云南黄馨</t>
  </si>
  <si>
    <t>H:0.8m;P：0.4m（16株/㎡)</t>
  </si>
  <si>
    <t>H:0.8m;P：0.4m（9株/㎡)</t>
  </si>
  <si>
    <t>3芽/塘，9塘/㎡</t>
  </si>
  <si>
    <t>淡竹</t>
  </si>
  <si>
    <t>D：1.5m（9杆/㎡）</t>
  </si>
  <si>
    <t>丝兰</t>
  </si>
  <si>
    <t>H:0.4m；P:0.3m（4株/㎡）</t>
  </si>
  <si>
    <t>P:0.6m（4株/㎡）</t>
  </si>
  <si>
    <t>H:0.31m以上  P:31-40cm 12株/㎡</t>
  </si>
  <si>
    <t>H:0.4-0.45m;P：0.4-0.45m（25株/㎡)</t>
  </si>
  <si>
    <t>H:1m；P:0.6m（25株/㎡）</t>
  </si>
  <si>
    <t>H:0.31-0.4m P:25-30cm(12株/㎡)</t>
  </si>
  <si>
    <t>H:1.5m;3年以上 5分支以上</t>
  </si>
  <si>
    <t>H:0.61-0.8m P:＞51cm 4株/㎡</t>
  </si>
  <si>
    <t>H:151cm D:3.1-4cm 3株/㎡</t>
  </si>
  <si>
    <t>H:&gt;151cm 地径3.1-4cm（3株/㎡）</t>
  </si>
  <si>
    <t>结香</t>
  </si>
  <si>
    <t>H:0.5m;P:0.3m（9株/㎡)</t>
  </si>
  <si>
    <t>H:0.61-0.8m 6株/㎡</t>
  </si>
  <si>
    <t>狗牙根</t>
  </si>
  <si>
    <t>籽播,12g/㎡</t>
  </si>
  <si>
    <t>独本女贞</t>
  </si>
  <si>
    <t>∮:4.1-5cm</t>
  </si>
  <si>
    <t>∮6-7cm</t>
  </si>
  <si>
    <t>H&gt;3.31m;D:7.1-8cm;P&gt;2.11m</t>
  </si>
  <si>
    <t>Ф8-10cm</t>
  </si>
  <si>
    <t>喜树</t>
  </si>
  <si>
    <t>∮13cm</t>
  </si>
  <si>
    <t>H:＞4.21m D:8.1-10cm P:＞221cm</t>
  </si>
  <si>
    <t>H：2m;P:1m;4-5分支</t>
  </si>
  <si>
    <t>H:＞1.31-1.5m P:＞61cm</t>
  </si>
  <si>
    <t>H:131-150cm P:61cm</t>
  </si>
  <si>
    <t>H:1.31-1.5m P&gt;61cm</t>
  </si>
  <si>
    <t>6株/m²3-5芽</t>
  </si>
  <si>
    <t>大花美人蕉</t>
  </si>
  <si>
    <t>H:0.45-0.5m;P:0.3-0.4m（9株/㎡)</t>
  </si>
  <si>
    <t>H:0.31-0.4m P:31-40cm 12株/㎡</t>
  </si>
  <si>
    <t>H:0.8m；Ф:0.5m（4株/㎡）</t>
  </si>
  <si>
    <t>H:0.51-0.61m  6株/㎡</t>
  </si>
  <si>
    <t>H:4.5-5m;D:6.1-7cm;P&gt;1.5m</t>
  </si>
  <si>
    <t>H:＞2.71m D:6.1-7cm P:＞151cm</t>
  </si>
  <si>
    <t>H:1.2m；P&gt;0.4m</t>
  </si>
  <si>
    <t>H2.2M</t>
  </si>
  <si>
    <t>Ф7-9cm</t>
  </si>
  <si>
    <t>石楠树</t>
  </si>
  <si>
    <t>P:70;H:100</t>
  </si>
  <si>
    <t>H：80；P:50</t>
  </si>
  <si>
    <t>H：1.5m;P:50</t>
  </si>
  <si>
    <t>乐昌含笑</t>
  </si>
  <si>
    <t>Ф6-8cm</t>
  </si>
  <si>
    <t>枇杷树</t>
  </si>
  <si>
    <t>H:2M</t>
  </si>
  <si>
    <t>池杉（大）</t>
  </si>
  <si>
    <t>池杉（小）</t>
  </si>
  <si>
    <t>H:＞3.01m D:5.1-6cm P:＞81cm</t>
  </si>
  <si>
    <t>榆树</t>
  </si>
  <si>
    <t>H:＞3.51m D:8.1-10cm P:＞271cm</t>
  </si>
  <si>
    <t>悬铃木</t>
  </si>
  <si>
    <t>H:＞2.61m D:10.1-12cm P:＞251cm</t>
  </si>
  <si>
    <t>H:＞3.01m D:6.1-8cm P:＞191cm</t>
  </si>
  <si>
    <t>柽柳</t>
  </si>
  <si>
    <t>H:＞5.1m D:3.1-4cm P:＞81cm</t>
  </si>
  <si>
    <t>四季桂</t>
  </si>
  <si>
    <t>H:1.01-1.2m P:＞61cm</t>
  </si>
  <si>
    <t>桃花</t>
  </si>
  <si>
    <t>H:1.51-1.8m P:＞91cm</t>
  </si>
  <si>
    <t>P101-120㎝（3株/㎡ 分枝数6支以上）</t>
  </si>
  <si>
    <t>梨树</t>
  </si>
  <si>
    <t>H:51-60cm  P:51-60cm 9株/㎡</t>
  </si>
  <si>
    <t>H:0.31-0.4m 16株/㎡</t>
  </si>
  <si>
    <t>H:0.51-0.6m P:＞51-cm 9株/㎡</t>
  </si>
  <si>
    <t>桂竹</t>
  </si>
  <si>
    <t>6株/㎡</t>
  </si>
  <si>
    <t>蜀桧柏</t>
  </si>
  <si>
    <t>H:301-330cm P:＞55cm</t>
  </si>
  <si>
    <t>棕榈（大）</t>
  </si>
  <si>
    <t>H1.51-2M</t>
  </si>
  <si>
    <t>棕榈（小）</t>
  </si>
  <si>
    <t xml:space="preserve">H:1.01-1.5m </t>
  </si>
  <si>
    <t>朴树</t>
  </si>
  <si>
    <t>H:＞3.31m D:7.1-8cm P:＞221cm</t>
  </si>
  <si>
    <t>柑橘</t>
  </si>
  <si>
    <t>H:0.81-1.01m</t>
  </si>
  <si>
    <t>法国冬青</t>
  </si>
  <si>
    <t>H:1.01-1.2m</t>
  </si>
  <si>
    <t xml:space="preserve">H:101-120cm </t>
  </si>
  <si>
    <t>孝顺竹</t>
  </si>
  <si>
    <t>10杆/㎡</t>
  </si>
  <si>
    <t>刺槐</t>
  </si>
  <si>
    <t>H:＞3.31m D:7.1-8cm P:＞151cm</t>
  </si>
  <si>
    <t>红王子锦带</t>
  </si>
  <si>
    <t>H:0.31m以上  P31-40cm（16株/㎡）</t>
  </si>
  <si>
    <t>洒金桃叶珊瑚</t>
  </si>
  <si>
    <t>H:0.51-0.6m 12株/㎡</t>
  </si>
  <si>
    <t>紫露草</t>
  </si>
  <si>
    <t>H:0.31-0.4m P:21-30cm 12株/㎡</t>
  </si>
  <si>
    <t>葱兰</t>
  </si>
  <si>
    <t>9千克/㎡</t>
  </si>
  <si>
    <t>金焰绣线菊</t>
  </si>
  <si>
    <t>H:0.31-0.4m P:31cm以上(9株/㎡）</t>
  </si>
  <si>
    <t>H:0.31-0.4m P31-40cm 12株/㎡</t>
  </si>
  <si>
    <t>紫穗槐</t>
  </si>
  <si>
    <t>H:0.51-0.6m P:31-40cm(6株/㎡)</t>
  </si>
  <si>
    <t>狗牙根草坪</t>
  </si>
  <si>
    <t>Φ：5</t>
  </si>
  <si>
    <t>女贞</t>
  </si>
  <si>
    <t>Φ：6-8cm,P:120-150cm,H:320-350cm,J:2m*2m</t>
  </si>
  <si>
    <t>二提升</t>
  </si>
  <si>
    <t>φ：4.6-5cm</t>
  </si>
  <si>
    <t>三提升</t>
  </si>
  <si>
    <t>Φ：13-16cm,p:300-350cm,H:480-500cm，J：3m*3m</t>
  </si>
  <si>
    <t>P：40-60cm，H：150-200cm，J：2m*1m</t>
  </si>
  <si>
    <t>P：56-60cm</t>
  </si>
  <si>
    <t>φ：4-6cm，P：150-180cm，H：300-320cm，J：3m*3m</t>
  </si>
  <si>
    <t>Φ：6-8cm,p:120-150cm,H:320-350cm，J：2.5m*2.5m</t>
  </si>
  <si>
    <t>H:100-150cm,J:0.25m*0.25m</t>
  </si>
  <si>
    <t>Φ：4-6cm，P：180-200cm，H：220-250cm，J：2m*2m</t>
  </si>
  <si>
    <t>P:30-40cm,H:50cm,J:0.15m*0.15m</t>
  </si>
  <si>
    <t>P：76-80cm</t>
  </si>
  <si>
    <t>P:50-60cm,H:80-100cm,J:0.3m*0.3m</t>
  </si>
  <si>
    <t>P：121-150cm</t>
  </si>
  <si>
    <t>四提升</t>
  </si>
  <si>
    <t>φ：6.6-7cm</t>
  </si>
  <si>
    <t>落羽杉</t>
  </si>
  <si>
    <t>Φ:8-10cm,p:180-230cm,H:350-380cm,J:2m*2m</t>
  </si>
  <si>
    <t>φ：7.6-8cm</t>
  </si>
  <si>
    <t>φ：7-8cm</t>
  </si>
  <si>
    <t>P:50-80cm,H:280-300cm,J:2m*1.5m</t>
  </si>
  <si>
    <t>H：130-150cm,J：0.5m*0.5m</t>
  </si>
  <si>
    <t>H：130-150cm</t>
  </si>
  <si>
    <t>H：150cm以上，6-8分枝</t>
  </si>
  <si>
    <t>沿江公路与江海南路西南节点及道路</t>
  </si>
  <si>
    <t>H211-240，S101-120</t>
  </si>
  <si>
    <r>
      <rPr>
        <sz val="9"/>
        <rFont val="MingLiU"/>
        <charset val="134"/>
      </rPr>
      <t>株</t>
    </r>
  </si>
  <si>
    <r>
      <rPr>
        <sz val="9"/>
        <rFont val="MingLiU"/>
        <charset val="134"/>
      </rPr>
      <t>丛生朴树</t>
    </r>
  </si>
  <si>
    <t>H≥700 S≥550</t>
  </si>
  <si>
    <r>
      <rPr>
        <sz val="9"/>
        <rFont val="MingLiU"/>
        <charset val="134"/>
      </rPr>
      <t>丛生乌柏</t>
    </r>
  </si>
  <si>
    <t>H≥700 S≥500</t>
  </si>
  <si>
    <r>
      <rPr>
        <sz val="9"/>
        <rFont val="MingLiU"/>
        <charset val="134"/>
      </rPr>
      <t>乌柏</t>
    </r>
  </si>
  <si>
    <t>φ=18.1-20  H≥550 S≥400</t>
  </si>
  <si>
    <r>
      <rPr>
        <sz val="9"/>
        <rFont val="MingLiU"/>
        <charset val="134"/>
      </rPr>
      <t>合欢</t>
    </r>
    <r>
      <rPr>
        <sz val="9"/>
        <rFont val="SimSun"/>
        <charset val="134"/>
      </rPr>
      <t>B</t>
    </r>
  </si>
  <si>
    <t>φ=12.1-14 H≥450 S≥250</t>
  </si>
  <si>
    <r>
      <rPr>
        <sz val="9"/>
        <rFont val="宋体"/>
        <charset val="134"/>
      </rPr>
      <t>榉树</t>
    </r>
    <r>
      <rPr>
        <sz val="9"/>
        <rFont val="SimSun"/>
        <charset val="134"/>
      </rPr>
      <t>A</t>
    </r>
  </si>
  <si>
    <t>φ=22.1-24 H≥750 S≥550</t>
  </si>
  <si>
    <r>
      <rPr>
        <sz val="9"/>
        <rFont val="宋体"/>
        <charset val="134"/>
      </rPr>
      <t>榉树</t>
    </r>
    <r>
      <rPr>
        <sz val="9"/>
        <rFont val="SimSun"/>
        <charset val="134"/>
      </rPr>
      <t>B</t>
    </r>
  </si>
  <si>
    <t>φ=14.1-16 H≥600 S≥450</t>
  </si>
  <si>
    <r>
      <rPr>
        <sz val="9"/>
        <rFont val="MingLiU"/>
        <charset val="134"/>
      </rPr>
      <t>香樟</t>
    </r>
    <r>
      <rPr>
        <sz val="9"/>
        <rFont val="SimSun"/>
        <charset val="134"/>
      </rPr>
      <t>A</t>
    </r>
  </si>
  <si>
    <t>φ=24.1-26 H≥650 S≥500</t>
  </si>
  <si>
    <r>
      <rPr>
        <sz val="9"/>
        <rFont val="MingLiU"/>
        <charset val="134"/>
      </rPr>
      <t>香樟</t>
    </r>
    <r>
      <rPr>
        <sz val="9"/>
        <rFont val="SimSun"/>
        <charset val="134"/>
      </rPr>
      <t>B</t>
    </r>
  </si>
  <si>
    <t>φ=14.1-15 H≥500 S≥380</t>
  </si>
  <si>
    <r>
      <rPr>
        <sz val="9"/>
        <rFont val="MingLiU"/>
        <charset val="134"/>
      </rPr>
      <t>黄山栾树</t>
    </r>
  </si>
  <si>
    <t>φ=12.1-14 H≥450 S≥200</t>
  </si>
  <si>
    <r>
      <rPr>
        <sz val="9"/>
        <rFont val="MingLiU"/>
        <charset val="134"/>
      </rPr>
      <t>实生银杏</t>
    </r>
  </si>
  <si>
    <t>φ19.1 H≥900 S≥400</t>
  </si>
  <si>
    <r>
      <rPr>
        <sz val="9"/>
        <rFont val="MingLiU"/>
        <charset val="134"/>
      </rPr>
      <t>垂柳</t>
    </r>
  </si>
  <si>
    <t xml:space="preserve">φ12.1-14 </t>
  </si>
  <si>
    <r>
      <rPr>
        <sz val="9"/>
        <rFont val="MingLiU"/>
        <charset val="134"/>
      </rPr>
      <t>中山杉</t>
    </r>
  </si>
  <si>
    <t>φ=10.1-11 H≥7500 S≥350</t>
  </si>
  <si>
    <r>
      <rPr>
        <sz val="9"/>
        <rFont val="MingLiU"/>
        <charset val="134"/>
      </rPr>
      <t>大叶女贞</t>
    </r>
  </si>
  <si>
    <t>φ12.1-13 H≥600 S≥300</t>
  </si>
  <si>
    <r>
      <rPr>
        <sz val="9"/>
        <rFont val="MingLiU"/>
        <charset val="134"/>
      </rPr>
      <t>鸡爪械</t>
    </r>
    <r>
      <rPr>
        <sz val="9"/>
        <rFont val="SimSun"/>
        <charset val="134"/>
      </rPr>
      <t>A</t>
    </r>
  </si>
  <si>
    <t>D地=6.1-7 H≥280 S≥300</t>
  </si>
  <si>
    <r>
      <rPr>
        <sz val="9"/>
        <rFont val="MingLiU"/>
        <charset val="134"/>
      </rPr>
      <t>鸡爪械</t>
    </r>
    <r>
      <rPr>
        <sz val="9"/>
        <rFont val="SimSun"/>
        <charset val="134"/>
      </rPr>
      <t>B</t>
    </r>
  </si>
  <si>
    <t>D地=3.1-4 H≥250 S≥180</t>
  </si>
  <si>
    <t>红枫A</t>
  </si>
  <si>
    <t>D地=7.1-8 H≥280 S≥300</t>
  </si>
  <si>
    <t>红枫B</t>
  </si>
  <si>
    <t>D地=3.1-4 H≥180 S≥150</t>
  </si>
  <si>
    <r>
      <rPr>
        <sz val="9"/>
        <rFont val="MingLiU"/>
        <charset val="134"/>
      </rPr>
      <t>垂丝海棠</t>
    </r>
    <r>
      <rPr>
        <sz val="9"/>
        <rFont val="SimSun"/>
        <charset val="134"/>
      </rPr>
      <t>A</t>
    </r>
  </si>
  <si>
    <t>D地=7.1-8 H≥180 S≥150</t>
  </si>
  <si>
    <r>
      <rPr>
        <sz val="9"/>
        <rFont val="MingLiU"/>
        <charset val="134"/>
      </rPr>
      <t>垂丝海棠</t>
    </r>
    <r>
      <rPr>
        <sz val="9"/>
        <rFont val="SimSun"/>
        <charset val="134"/>
      </rPr>
      <t>B</t>
    </r>
  </si>
  <si>
    <t>D地=5.1-6 H≥160 S≥120</t>
  </si>
  <si>
    <r>
      <rPr>
        <sz val="9"/>
        <rFont val="MingLiU"/>
        <charset val="134"/>
      </rPr>
      <t>日本晚樱</t>
    </r>
  </si>
  <si>
    <t>D地=5.1-6 H≥220 S≥170</t>
  </si>
  <si>
    <r>
      <rPr>
        <sz val="9"/>
        <rFont val="MingLiU"/>
        <charset val="134"/>
      </rPr>
      <t>碧桃</t>
    </r>
  </si>
  <si>
    <t>D=4.1-6 H≥200 S≥250</t>
  </si>
  <si>
    <r>
      <rPr>
        <sz val="9"/>
        <rFont val="MingLiU"/>
        <charset val="134"/>
      </rPr>
      <t>黄金槐</t>
    </r>
  </si>
  <si>
    <t>D=5 H≥200</t>
  </si>
  <si>
    <r>
      <rPr>
        <sz val="9"/>
        <rFont val="MingLiU"/>
        <charset val="134"/>
      </rPr>
      <t>紫薇</t>
    </r>
  </si>
  <si>
    <t>D=5.1-6</t>
  </si>
  <si>
    <r>
      <rPr>
        <sz val="9"/>
        <rFont val="MingLiU"/>
        <charset val="134"/>
      </rPr>
      <t>金桂</t>
    </r>
  </si>
  <si>
    <t>H331-360 S231-260</t>
  </si>
  <si>
    <r>
      <rPr>
        <sz val="9"/>
        <rFont val="MingLiU"/>
        <charset val="134"/>
      </rPr>
      <t>红叶石楠树</t>
    </r>
  </si>
  <si>
    <t>D地=7 H≥200 S≥150</t>
  </si>
  <si>
    <r>
      <rPr>
        <sz val="9"/>
        <rFont val="MingLiU"/>
        <charset val="134"/>
      </rPr>
      <t>夹竹桃</t>
    </r>
  </si>
  <si>
    <t>H≥151-200 S≥120</t>
  </si>
  <si>
    <r>
      <rPr>
        <sz val="9"/>
        <rFont val="MingLiU"/>
        <charset val="134"/>
      </rPr>
      <t>红叶石楠球</t>
    </r>
    <r>
      <rPr>
        <sz val="9"/>
        <rFont val="SimSun"/>
        <charset val="134"/>
      </rPr>
      <t>A</t>
    </r>
  </si>
  <si>
    <t>H151-170 S151-170</t>
  </si>
  <si>
    <r>
      <rPr>
        <sz val="9"/>
        <rFont val="MingLiU"/>
        <charset val="134"/>
      </rPr>
      <t>大叶黄杨球</t>
    </r>
    <r>
      <rPr>
        <sz val="9"/>
        <rFont val="SimSun"/>
        <charset val="134"/>
      </rPr>
      <t>C</t>
    </r>
  </si>
  <si>
    <t>H121-140 S121-140</t>
  </si>
  <si>
    <r>
      <rPr>
        <sz val="9"/>
        <rFont val="MingLiU"/>
        <charset val="134"/>
      </rPr>
      <t>金森女贞球</t>
    </r>
  </si>
  <si>
    <r>
      <rPr>
        <sz val="9"/>
        <rFont val="MingLiU"/>
        <charset val="134"/>
      </rPr>
      <t>金森女贞</t>
    </r>
  </si>
  <si>
    <t>H35-40 S31-35 36株/㎡ 近地面3分枝以上 毛球</t>
  </si>
  <si>
    <r>
      <rPr>
        <sz val="9"/>
        <rFont val="MingLiU"/>
        <charset val="134"/>
      </rPr>
      <t>大叶黄杨</t>
    </r>
  </si>
  <si>
    <t>H31-40 S31-40 36株/㎡ 近地面3分枝以上 毛球</t>
  </si>
  <si>
    <r>
      <rPr>
        <sz val="9"/>
        <rFont val="MingLiU"/>
        <charset val="134"/>
      </rPr>
      <t>红叶石楠</t>
    </r>
  </si>
  <si>
    <t>H31-40 S25-30 36株/㎡ 近地面3分枝以上 毛球</t>
  </si>
  <si>
    <r>
      <rPr>
        <sz val="9"/>
        <rFont val="MingLiU"/>
        <charset val="134"/>
      </rPr>
      <t>海桐</t>
    </r>
  </si>
  <si>
    <t>H40-50 S36-40 36株/㎡ 近地面3分枝以上 毛球</t>
  </si>
  <si>
    <r>
      <rPr>
        <sz val="9"/>
        <rFont val="MingLiU"/>
        <charset val="134"/>
      </rPr>
      <t>毛鹃</t>
    </r>
  </si>
  <si>
    <t>H30-35 S26-30 36株/㎡ 近地面3分枝以上 毛球</t>
  </si>
  <si>
    <r>
      <rPr>
        <sz val="9"/>
        <rFont val="MingLiU"/>
        <charset val="134"/>
      </rPr>
      <t>云南黄馨</t>
    </r>
  </si>
  <si>
    <t>6分枝以上/株  枝长大于40 25株/㎡</t>
  </si>
  <si>
    <r>
      <rPr>
        <sz val="9"/>
        <rFont val="MingLiU"/>
        <charset val="134"/>
      </rPr>
      <t>南天竹</t>
    </r>
  </si>
  <si>
    <t>H30-35 S≥25 近地面3分枝以上36株/㎡</t>
  </si>
  <si>
    <r>
      <rPr>
        <sz val="9"/>
        <rFont val="MingLiU"/>
        <charset val="134"/>
      </rPr>
      <t>大花六道木</t>
    </r>
  </si>
  <si>
    <t>H31-40 S21-30 36株/㎡</t>
  </si>
  <si>
    <t>德国鸢尾</t>
  </si>
  <si>
    <t>3-5芽/丛   64株/㎡</t>
  </si>
  <si>
    <r>
      <rPr>
        <sz val="9"/>
        <rFont val="MingLiU"/>
        <charset val="134"/>
      </rPr>
      <t>大花萱草</t>
    </r>
  </si>
  <si>
    <t>3-4芽/丛  36株/㎡</t>
  </si>
  <si>
    <r>
      <rPr>
        <sz val="9"/>
        <rFont val="MingLiU"/>
        <charset val="134"/>
      </rPr>
      <t>兰花三七</t>
    </r>
  </si>
  <si>
    <t>H≥30 S≥25 64株/㎡</t>
  </si>
  <si>
    <t>沿阶草</t>
  </si>
  <si>
    <t>H≥30 S≥20 49株/㎡</t>
  </si>
  <si>
    <r>
      <rPr>
        <sz val="9"/>
        <rFont val="MingLiU"/>
        <charset val="134"/>
      </rPr>
      <t>细叶麦冬</t>
    </r>
  </si>
  <si>
    <t>10球/丛S=15 H=15 64株/㎡</t>
  </si>
  <si>
    <r>
      <rPr>
        <sz val="9"/>
        <rFont val="MingLiU"/>
        <charset val="134"/>
      </rPr>
      <t>草皮</t>
    </r>
  </si>
  <si>
    <t>沙培矮生百慕大草皮60*30错缝拼栽机械平整 10月补播黑麦草保证四季常绿</t>
  </si>
  <si>
    <t>φ=12 H≥600 S≥300</t>
  </si>
  <si>
    <t>φ9.1-10 H≥700 S≥300</t>
  </si>
  <si>
    <t>红叶石楠树</t>
  </si>
  <si>
    <t>D5.1-6 H≥270 S≥170</t>
  </si>
  <si>
    <t>H130-150 S≥120</t>
  </si>
  <si>
    <t>合   计：</t>
  </si>
  <si>
    <t>S433绿化养护苗木清单明细表</t>
  </si>
  <si>
    <t>海启高速吕北公路出口节点</t>
  </si>
  <si>
    <t>φ25；P≥450,H&gt;700</t>
  </si>
  <si>
    <t>φ18；P≥350,H&gt;500</t>
  </si>
  <si>
    <t>椤木石楠A</t>
  </si>
  <si>
    <t>D12；P≥300,H≥350</t>
  </si>
  <si>
    <t>椤木石楠B</t>
  </si>
  <si>
    <t>D8；P≥250,H≥300</t>
  </si>
  <si>
    <t>红叶石楠树A</t>
  </si>
  <si>
    <t>红叶石楠树B</t>
  </si>
  <si>
    <t>银杏A</t>
  </si>
  <si>
    <t>φ25；P&gt;400,H&gt;1000</t>
  </si>
  <si>
    <t>银杏B</t>
  </si>
  <si>
    <t>φ18；P≥300,H&gt;850</t>
  </si>
  <si>
    <t>朴树A</t>
  </si>
  <si>
    <t>φ25；P≥450,H≥750</t>
  </si>
  <si>
    <t>朴树B</t>
  </si>
  <si>
    <t>φ20；P≥400,H&gt;650</t>
  </si>
  <si>
    <t>丛生朴树</t>
  </si>
  <si>
    <t>P≥450,H≥750</t>
  </si>
  <si>
    <t>φ25；P≥450,H≥750</t>
  </si>
  <si>
    <t>φ18；P≥400,H≥650</t>
  </si>
  <si>
    <t>黄山栾树</t>
  </si>
  <si>
    <t>φ25；P≥450,H≥650</t>
  </si>
  <si>
    <t>φ18；P≥300,H&gt;550</t>
  </si>
  <si>
    <t>榔榆</t>
  </si>
  <si>
    <t>φ25；P≥450,H≥700</t>
  </si>
  <si>
    <t>φ10；P≥250,H≥600</t>
  </si>
  <si>
    <t>中山杉</t>
  </si>
  <si>
    <t>φ10；P≥250,H≥600</t>
  </si>
  <si>
    <t>D9；P&gt;250,H&gt;280</t>
  </si>
  <si>
    <t>日本晚樱</t>
  </si>
  <si>
    <t>鸡爪槭A</t>
  </si>
  <si>
    <t>D12；P&gt;300,H&gt;350</t>
  </si>
  <si>
    <t>鸡爪槭B</t>
  </si>
  <si>
    <t>D9；P&gt;250,H&gt;300</t>
  </si>
  <si>
    <t>D8；P&gt;200,H&gt;220</t>
  </si>
  <si>
    <t>D10；P&gt;250,H&gt;300</t>
  </si>
  <si>
    <t>美人梅</t>
  </si>
  <si>
    <t>D9；P&gt;220,H&gt;250</t>
  </si>
  <si>
    <t>P&gt;200,H&gt;220</t>
  </si>
  <si>
    <t>P&gt;230,H≥250</t>
  </si>
  <si>
    <t>H=120，P=150</t>
  </si>
  <si>
    <t>H=150，P=200</t>
  </si>
  <si>
    <t>金森女贞球A</t>
  </si>
  <si>
    <t>H=100，P=120</t>
  </si>
  <si>
    <t>无刺构骨球A</t>
  </si>
  <si>
    <t>无刺构骨球</t>
  </si>
  <si>
    <t>H=80，P=100</t>
  </si>
  <si>
    <t>桃叶珊瑚</t>
  </si>
  <si>
    <t>H=35-40，P=25-30；36株/m2</t>
  </si>
  <si>
    <t>H=35-50，P=25-35；36株/m2</t>
  </si>
  <si>
    <t>H=35-40，P=31-35；36株/m2</t>
  </si>
  <si>
    <t>H=31-40，P=25-30；49株/m2</t>
  </si>
  <si>
    <t>H=25-30，P=21-25；49株/m2</t>
  </si>
  <si>
    <t>金边大花六道木</t>
  </si>
  <si>
    <t>H=21-30，P=11-20；49株/m2</t>
  </si>
  <si>
    <t>H=41-50，P=31-40；25株/m2</t>
  </si>
  <si>
    <t>地中海荚迷</t>
  </si>
  <si>
    <t>小龙柏</t>
  </si>
  <si>
    <t>H=40-50，P=35-40；25株/m2</t>
  </si>
  <si>
    <t>花叶美人蕉</t>
  </si>
  <si>
    <t>H=70，2-3丛/平方，5-6芽/丛</t>
  </si>
  <si>
    <t>丛生福禄考</t>
  </si>
  <si>
    <t>H=20；64株/m2</t>
  </si>
  <si>
    <t>金娃娃宣草</t>
  </si>
  <si>
    <t>36丛/m2，3-5芽/丛</t>
  </si>
  <si>
    <t>大吴风草</t>
  </si>
  <si>
    <t>H=25；49株/m2</t>
  </si>
  <si>
    <t>兰花三七</t>
  </si>
  <si>
    <t>49株/m2，3-5芽/丛</t>
  </si>
  <si>
    <t>64丛/m2，3-5芽/丛</t>
  </si>
  <si>
    <t>矮生百慕大沙培草卷</t>
  </si>
  <si>
    <t>矮生百慕大沙培草卷，秋季追播多年生黑麦草12g/平米</t>
  </si>
  <si>
    <t>吕北公路S433（吕久二号桥至吕四港镇）</t>
  </si>
  <si>
    <t>φ20.1-21cm H750-800cm,P:450-500cm</t>
  </si>
  <si>
    <t>φ16.1-18m H:550-600cm,P:400-450cm</t>
  </si>
  <si>
    <t>黄山栾树A</t>
  </si>
  <si>
    <t>φ18.1-20cm H:700-750cm P:450-500cm</t>
  </si>
  <si>
    <t>黄山栾树B</t>
  </si>
  <si>
    <t>φ14.1-16cm H:550-600cm P:350-400cm</t>
  </si>
  <si>
    <t>φ14.1-16cm,H:650-700cm，P:350-400cm</t>
  </si>
  <si>
    <t>φ10.1-11cm H600-650cm,P:250-300cm</t>
  </si>
  <si>
    <t>H300-350cm,P:250-300cm</t>
  </si>
  <si>
    <t>D:8.1-10cm,H:300-350cm,P:250-280cm</t>
  </si>
  <si>
    <t>鸡爪械</t>
  </si>
  <si>
    <t>D:8.1-10cm H:300-350cm P:250-280cm</t>
  </si>
  <si>
    <t>D7.1-8cm H:200-250cm P:161-180cm</t>
  </si>
  <si>
    <t>D:7.1-8cm,H:250-280cm,P:160-200cm</t>
  </si>
  <si>
    <t>H121-150cm  P121-150cm</t>
  </si>
  <si>
    <t>H:131-150cm,P:160-180cm</t>
  </si>
  <si>
    <t>H121-140cm P:121-140cm</t>
  </si>
  <si>
    <t>H41-50cm  P31-40cm 25株/㎡</t>
  </si>
  <si>
    <t>桃叶洒金珊瑚</t>
  </si>
  <si>
    <t>H31-40cm  P30-35cm 25株/㎡</t>
  </si>
  <si>
    <t>日本小叶栀子</t>
  </si>
  <si>
    <t>H30-35cm,P:26-30cm 36株/㎡</t>
  </si>
  <si>
    <t>H30-50cm   P25-30cm 49株/㎡</t>
  </si>
  <si>
    <t>H30-35cm,P:25-30cm 36株/㎡</t>
  </si>
  <si>
    <t>H31-40cm  P30-35cm 36株/㎡</t>
  </si>
  <si>
    <t>大花六道木</t>
  </si>
  <si>
    <t>H:31-40cm  D:21-30cm 49株/㎡</t>
  </si>
  <si>
    <t>丰花月季</t>
  </si>
  <si>
    <t>H25-30cm  P20-25cm 36株/㎡</t>
  </si>
  <si>
    <t>H:11-15cm P:11-15cm 含泥量≤5%</t>
  </si>
  <si>
    <t>草坪（籽播）</t>
  </si>
  <si>
    <t>吕北公路（王海公路与吕北公路节点、南海公路与吕北公路节点、大生收费站节点）</t>
  </si>
  <si>
    <t xml:space="preserve">Ф 12.1-13，H650-700，P&gt;250；株行距：3*3  </t>
  </si>
  <si>
    <t>Ф 17.1-18，H550-600，P&gt;350；分枝点高度：250-280  株行距：4*4</t>
  </si>
  <si>
    <t>雪松A</t>
  </si>
  <si>
    <t xml:space="preserve">D&gt;15，H750-800，P&gt;500；株行距：5*5
</t>
  </si>
  <si>
    <t xml:space="preserve">规格：Ф19.1-20，H650-700，P400-45 ；分枝点高度：250-300；株行距：6
</t>
  </si>
  <si>
    <t>Ф19.1-20，H650-700，P350-400；分枝点高度：250-280</t>
  </si>
  <si>
    <t>规格：Ф18.1-20，H550-600，P&gt;300
；分枝点高度：280-320</t>
  </si>
  <si>
    <t>Ф13.1-14，H550-600，P&gt;280；
分枝点高度：220-280</t>
  </si>
  <si>
    <t>实生银杏A</t>
  </si>
  <si>
    <t>Ф22.1-24，H850-900，P&gt;500；分枝点高度：350-380</t>
  </si>
  <si>
    <t>大叶樟A</t>
  </si>
  <si>
    <t>Ф29.1-30，H700-750，P&gt;500；分枝点高度：300-350</t>
  </si>
  <si>
    <t>大叶樟B</t>
  </si>
  <si>
    <t>Ф21.1-22，H650-700，H400-500；分枝点高度：250-300</t>
  </si>
  <si>
    <t>Ф24.1-25，H700-750，P400-450；分枝点高度：250-300</t>
  </si>
  <si>
    <t>Ф21.1-22，H650-700，P350-400；分枝点高度：220-250</t>
  </si>
  <si>
    <t>D7.1-8，H250-300，P200-220；株行距：3*3</t>
  </si>
  <si>
    <t>D9.1-10，H250-300，P200-220；分枝点高度：100</t>
  </si>
  <si>
    <t>金桂A</t>
  </si>
  <si>
    <t>H450-500，P400-450；分枝点高度：50-60</t>
  </si>
  <si>
    <t>金桂B</t>
  </si>
  <si>
    <t>H300-350，P250-300；分枝点高度：40-50</t>
  </si>
  <si>
    <t>日本早樱A</t>
  </si>
  <si>
    <t>D9.1-10，H300-350，P250-300；分枝点高度：&gt;120</t>
  </si>
  <si>
    <t>H150-160，P160-170</t>
  </si>
  <si>
    <t>海桐球A</t>
  </si>
  <si>
    <t>小叶女贞球</t>
  </si>
  <si>
    <t>φ14-18cm</t>
  </si>
  <si>
    <t>H30-35，P25-30；单位面积株数：36株/m2；备注：毛球，株行距16cm</t>
  </si>
  <si>
    <t>H&gt;40，P&gt;30；单位面积株数：36株/m2
；备注：毛球，株行距16cm</t>
  </si>
  <si>
    <t>毛鹃</t>
  </si>
  <si>
    <t>H&gt;35，P&gt;30；单位面积株数：36株/m2
；备注：毛球，株行距16cm</t>
  </si>
  <si>
    <t>规格：H35-40，P25-30；单位面积株数：16株/m2；备注：株行距25cm</t>
  </si>
  <si>
    <t>果岭草</t>
  </si>
  <si>
    <t>草皮种类：果岭草</t>
  </si>
  <si>
    <t>吕北公路两侧绿化带</t>
  </si>
  <si>
    <t>5芽/丛，   64丛/m2</t>
  </si>
  <si>
    <r>
      <t>m</t>
    </r>
    <r>
      <rPr>
        <vertAlign val="superscript"/>
        <sz val="10"/>
        <rFont val="宋体"/>
        <charset val="134"/>
      </rPr>
      <t>2</t>
    </r>
  </si>
  <si>
    <t>H：500-550、ф：5.0-6.0、P：&gt;200</t>
  </si>
  <si>
    <t>意杨A</t>
  </si>
  <si>
    <t>H：650-700，Φ：7-10</t>
  </si>
  <si>
    <t>H：450-500，Φ：4-5</t>
  </si>
  <si>
    <t>Φ：3-4</t>
  </si>
  <si>
    <t>H：400-450，Φ：8-9</t>
  </si>
  <si>
    <t>H：450-550，Φ：10-12</t>
  </si>
  <si>
    <t>H：350-400、h：&gt;200、ф：7.0-8.0、P：&gt;180</t>
  </si>
  <si>
    <t>H：350-400h：&gt;150ф：6.0-7.0P：&gt;180株行距：3m*3m</t>
  </si>
  <si>
    <t>H：350-400，Φ：8-9</t>
  </si>
  <si>
    <t>H：350-400、h：&gt;150、ф：6.0-7.0、P：&gt;180</t>
  </si>
  <si>
    <t>H：900-1000，Φ：25-27</t>
  </si>
  <si>
    <t>H：800-900，Φ：20-22</t>
  </si>
  <si>
    <t>H：550-600，Φ：14-16</t>
  </si>
  <si>
    <t>H：450-500，Φ：14-16</t>
  </si>
  <si>
    <t>H：400-450，Φ：12-14</t>
  </si>
  <si>
    <t>H：700-750</t>
  </si>
  <si>
    <t>雪松B</t>
  </si>
  <si>
    <t>H：450-500</t>
  </si>
  <si>
    <t>H：700-750，Φ：15-16</t>
  </si>
  <si>
    <t>H：500-550、h：&gt;250、ф：14.0-16.0、P：≥400</t>
  </si>
  <si>
    <t>H：450-500、h：&gt;220、ф：12.0-14.0、P：≥350</t>
  </si>
  <si>
    <t>银杏C</t>
  </si>
  <si>
    <t>H：400-450、h：&gt;200、ф：10.0-12.0、P：≥300</t>
  </si>
  <si>
    <t>H：450-500，Φ：15-16</t>
  </si>
  <si>
    <t>H:550-600Φ:12-14</t>
  </si>
  <si>
    <t>h：&gt;180、ф:8.0-9.0、P：&gt;180</t>
  </si>
  <si>
    <t>紫薇B</t>
  </si>
  <si>
    <t>H：150-180，Φ：4-5</t>
  </si>
  <si>
    <t>紫薇A</t>
  </si>
  <si>
    <t>H：180-200，Φ：5-6</t>
  </si>
  <si>
    <t>H：150-180、h：&lt;120、D：4.0-5.0、P：&gt;100</t>
  </si>
  <si>
    <t>H:150-180h：&lt;130D：4.0-5.0P：&gt;100株行距：1.5m*1.5m</t>
  </si>
  <si>
    <t>H：150-180</t>
  </si>
  <si>
    <t>H：220-250， Φ：7-8</t>
  </si>
  <si>
    <t>Φ：15-17</t>
  </si>
  <si>
    <t>H：180-200、D：5.0-6.0、P：&gt;120</t>
  </si>
  <si>
    <t>H：220-250，Φ：7-8</t>
  </si>
  <si>
    <t>H：150</t>
  </si>
  <si>
    <t>H：180</t>
  </si>
  <si>
    <t>H：180-200</t>
  </si>
  <si>
    <t>H：150-180， Φ：3-4</t>
  </si>
  <si>
    <t>H：150-180、h：&gt;50、D：3.0-4.0、P：&gt;120</t>
  </si>
  <si>
    <t>H：120</t>
  </si>
  <si>
    <t>H：100</t>
  </si>
  <si>
    <t>12-15杆/丛，4丛/m2</t>
  </si>
  <si>
    <t>H：45-55</t>
  </si>
  <si>
    <t>H：40-45</t>
  </si>
  <si>
    <t>H：30-35</t>
  </si>
  <si>
    <t>L：75-80cm,9分枝以上，4株/m2</t>
  </si>
  <si>
    <t>L：120-150，P：80-100,12分枝以上，1株/ m2</t>
  </si>
  <si>
    <t>金叶石菖蒲</t>
  </si>
  <si>
    <t>5芽/丛，64丛/m2</t>
  </si>
  <si>
    <t>P3.5</t>
  </si>
  <si>
    <t>Φ：7-8</t>
  </si>
  <si>
    <t>火棘球</t>
  </si>
  <si>
    <t>H：100、P：100</t>
  </si>
  <si>
    <t>崇启大桥接线绿化养护苗木清单明细表</t>
  </si>
  <si>
    <t>5芽/丛,64丛/m2</t>
  </si>
  <si>
    <t>白三叶</t>
  </si>
  <si>
    <t>3芽/丛,64丛/m2</t>
  </si>
  <si>
    <t>H：450-500   h：&gt;220  ф：8.1-9   P：&gt;350</t>
  </si>
  <si>
    <t>H：450-500   h：&gt;200ф：7.1-8     P：&gt;250</t>
  </si>
  <si>
    <t>H：450-500  h：&gt;220  ф：7.1-8  P：&gt;300</t>
  </si>
  <si>
    <t>北美枫香</t>
  </si>
  <si>
    <t>H：450-500   h：&gt;220  ф：7.1-8  P：&gt;300</t>
  </si>
  <si>
    <t>H：500-550  h：&gt;220  ф：7.1-8   P：&gt;300</t>
  </si>
  <si>
    <t>H：450-500 ф：7.1-8</t>
  </si>
  <si>
    <t>H：450-500   h：&gt;220  ф：7.1-8  P：&gt;250</t>
  </si>
  <si>
    <t>H：350-450  h：&gt;250  ф：7.1-8  P：200</t>
  </si>
  <si>
    <t>H：350-400  D：8   P：301-350</t>
  </si>
  <si>
    <t>H：180-200  D：6.1-7</t>
  </si>
  <si>
    <t xml:space="preserve"> H：200-250、D：6.1-7</t>
  </si>
  <si>
    <t>H：200-250  D：4  P：101-130</t>
  </si>
  <si>
    <t>H：240-260  D：6   P：250</t>
  </si>
  <si>
    <t>H:240-260，D:6，P：250</t>
  </si>
  <si>
    <t>H：151-200</t>
  </si>
  <si>
    <t>H：200-220   D：7   P：160-180</t>
  </si>
  <si>
    <t>细杆，10支/丛，5丛/m2</t>
  </si>
  <si>
    <t xml:space="preserve"> </t>
  </si>
  <si>
    <t>H:200-250，D:6.1-7</t>
  </si>
  <si>
    <t>H:450-500，h&gt;220,Φ:7.1-8,P&gt;300</t>
  </si>
  <si>
    <t>H:450-500，Φ:7.1-8</t>
  </si>
  <si>
    <t>H:500-550，h&gt;220,Φ:8.1-9,P&gt;300</t>
  </si>
  <si>
    <t>H：450-500、h：&gt;220、ф：7.1-8、P：250</t>
  </si>
  <si>
    <t>H:350-450，h&gt;250,Φ:7.1-8,P&gt;200</t>
  </si>
  <si>
    <t>H：200-250、D：5.1-6</t>
  </si>
  <si>
    <t>P：101-120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</si>
</sst>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  <numFmt numFmtId="178" formatCode="0.0_ "/>
    <numFmt numFmtId="179" formatCode="0_);[Red]\(0\)"/>
    <numFmt numFmtId="180" formatCode="\K00\+000\-\K00\+000"/>
    <numFmt numFmtId="181" formatCode="&quot;￥&quot;#,##0.00_);[Red]\(&quot;￥&quot;#,##0.00\)"/>
  </numFmts>
  <fonts count="45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0"/>
      <name val="宋体"/>
      <charset val="134"/>
    </font>
    <font>
      <sz val="10"/>
      <color indexed="8"/>
      <name val="宋体"/>
      <charset val="134"/>
    </font>
    <font>
      <sz val="10"/>
      <name val="Times New Roman"/>
      <family val="1"/>
      <charset val="0"/>
    </font>
    <font>
      <b/>
      <sz val="11"/>
      <color theme="1"/>
      <name val="宋体"/>
      <charset val="134"/>
      <scheme val="minor"/>
    </font>
    <font>
      <sz val="10"/>
      <color indexed="8"/>
      <name val="宋体"/>
      <charset val="1"/>
      <scheme val="minor"/>
    </font>
    <font>
      <sz val="9"/>
      <name val="宋体"/>
      <charset val="134"/>
    </font>
    <font>
      <sz val="9"/>
      <name val="SimSun"/>
      <charset val="134"/>
    </font>
    <font>
      <sz val="10.5"/>
      <color indexed="8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10"/>
      <color theme="1"/>
      <name val="宋体"/>
      <charset val="134"/>
    </font>
    <font>
      <sz val="9"/>
      <name val="宋体"/>
      <charset val="134"/>
      <scheme val="minor"/>
    </font>
    <font>
      <sz val="9"/>
      <color indexed="8"/>
      <name val="宋体"/>
      <charset val="134"/>
      <scheme val="minor"/>
    </font>
    <font>
      <sz val="9"/>
      <name val="宋体"/>
      <charset val="0"/>
      <scheme val="minor"/>
    </font>
    <font>
      <sz val="9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0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  <scheme val="minor"/>
    </font>
    <font>
      <b/>
      <sz val="17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MingLiU"/>
      <charset val="134"/>
    </font>
    <font>
      <vertAlign val="superscript"/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3" borderId="13" applyNumberFormat="0" applyAlignment="0" applyProtection="0">
      <alignment vertical="center"/>
    </xf>
    <xf numFmtId="0" fontId="33" fillId="4" borderId="14" applyNumberFormat="0" applyAlignment="0" applyProtection="0">
      <alignment vertical="center"/>
    </xf>
    <xf numFmtId="0" fontId="34" fillId="4" borderId="13" applyNumberFormat="0" applyAlignment="0" applyProtection="0">
      <alignment vertical="center"/>
    </xf>
    <xf numFmtId="0" fontId="35" fillId="5" borderId="15" applyNumberFormat="0" applyAlignment="0" applyProtection="0">
      <alignment vertical="center"/>
    </xf>
    <xf numFmtId="0" fontId="36" fillId="0" borderId="16" applyNumberFormat="0" applyFill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7" fillId="0" borderId="0">
      <alignment vertical="center"/>
    </xf>
  </cellStyleXfs>
  <cellXfs count="119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2" fillId="0" borderId="1" xfId="53" applyFont="1" applyFill="1" applyBorder="1" applyAlignment="1">
      <alignment horizontal="center" vertical="center"/>
    </xf>
    <xf numFmtId="0" fontId="2" fillId="0" borderId="1" xfId="53" applyFont="1" applyFill="1" applyBorder="1" applyAlignment="1">
      <alignment horizontal="center" vertical="center" wrapText="1"/>
    </xf>
    <xf numFmtId="0" fontId="2" fillId="0" borderId="1" xfId="53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 readingOrder="1"/>
    </xf>
    <xf numFmtId="176" fontId="6" fillId="0" borderId="1" xfId="0" applyNumberFormat="1" applyFont="1" applyFill="1" applyBorder="1" applyAlignment="1" applyProtection="1">
      <alignment horizontal="center" vertical="center" wrapText="1" readingOrder="1"/>
    </xf>
    <xf numFmtId="177" fontId="6" fillId="0" borderId="1" xfId="0" applyNumberFormat="1" applyFont="1" applyFill="1" applyBorder="1" applyAlignment="1" applyProtection="1">
      <alignment horizontal="center" vertical="center" wrapText="1" readingOrder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178" fontId="7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 applyProtection="1">
      <alignment horizontal="center" vertical="center" wrapText="1" readingOrder="1"/>
    </xf>
    <xf numFmtId="0" fontId="9" fillId="0" borderId="1" xfId="0" applyNumberFormat="1" applyFont="1" applyFill="1" applyBorder="1" applyAlignment="1" applyProtection="1">
      <alignment vertical="center" wrapText="1" readingOrder="1"/>
    </xf>
    <xf numFmtId="0" fontId="10" fillId="0" borderId="1" xfId="0" applyFont="1" applyFill="1" applyBorder="1" applyAlignment="1">
      <alignment horizontal="center" vertical="center" wrapText="1"/>
    </xf>
    <xf numFmtId="0" fontId="9" fillId="0" borderId="5" xfId="0" applyNumberFormat="1" applyFont="1" applyFill="1" applyBorder="1" applyAlignment="1" applyProtection="1">
      <alignment horizontal="center" vertical="center" wrapText="1" readingOrder="1"/>
    </xf>
    <xf numFmtId="0" fontId="9" fillId="0" borderId="5" xfId="0" applyNumberFormat="1" applyFont="1" applyFill="1" applyBorder="1" applyAlignment="1" applyProtection="1">
      <alignment vertical="center" wrapText="1" readingOrder="1"/>
    </xf>
    <xf numFmtId="0" fontId="10" fillId="0" borderId="6" xfId="0" applyFont="1" applyFill="1" applyBorder="1" applyAlignment="1">
      <alignment horizontal="center" vertical="center" wrapText="1"/>
    </xf>
    <xf numFmtId="0" fontId="9" fillId="0" borderId="7" xfId="0" applyNumberFormat="1" applyFont="1" applyFill="1" applyBorder="1" applyAlignment="1" applyProtection="1">
      <alignment horizontal="center" vertical="center" wrapText="1" readingOrder="1"/>
    </xf>
    <xf numFmtId="0" fontId="9" fillId="0" borderId="7" xfId="0" applyNumberFormat="1" applyFont="1" applyFill="1" applyBorder="1" applyAlignment="1" applyProtection="1">
      <alignment vertical="center" wrapText="1" readingOrder="1"/>
    </xf>
    <xf numFmtId="0" fontId="9" fillId="0" borderId="8" xfId="0" applyNumberFormat="1" applyFont="1" applyFill="1" applyBorder="1" applyAlignment="1" applyProtection="1">
      <alignment horizontal="center" vertical="center" wrapText="1" readingOrder="1"/>
    </xf>
    <xf numFmtId="0" fontId="9" fillId="0" borderId="8" xfId="0" applyNumberFormat="1" applyFont="1" applyFill="1" applyBorder="1" applyAlignment="1" applyProtection="1">
      <alignment vertical="center" wrapText="1" readingOrder="1"/>
    </xf>
    <xf numFmtId="0" fontId="10" fillId="0" borderId="9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177" fontId="10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 applyProtection="1">
      <alignment horizontal="left" vertical="center" wrapText="1" readingOrder="1"/>
    </xf>
    <xf numFmtId="178" fontId="2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2" fillId="0" borderId="1" xfId="55" applyFont="1" applyFill="1" applyBorder="1" applyAlignment="1" applyProtection="1">
      <alignment horizontal="center" vertical="center" wrapText="1"/>
    </xf>
    <xf numFmtId="176" fontId="13" fillId="0" borderId="1" xfId="0" applyNumberFormat="1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0" fontId="13" fillId="0" borderId="6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1" xfId="52" applyFont="1" applyFill="1" applyBorder="1" applyAlignment="1">
      <alignment horizontal="center" vertical="center" wrapText="1"/>
    </xf>
    <xf numFmtId="0" fontId="13" fillId="0" borderId="1" xfId="52" applyFont="1" applyFill="1" applyBorder="1" applyAlignment="1">
      <alignment horizontal="center" vertical="center"/>
    </xf>
    <xf numFmtId="0" fontId="13" fillId="0" borderId="1" xfId="52" applyNumberFormat="1" applyFont="1" applyFill="1" applyBorder="1" applyAlignment="1">
      <alignment horizontal="center" vertical="center" wrapText="1"/>
    </xf>
    <xf numFmtId="176" fontId="14" fillId="0" borderId="1" xfId="0" applyNumberFormat="1" applyFont="1" applyFill="1" applyBorder="1" applyAlignment="1">
      <alignment horizontal="center" vertical="center" wrapText="1"/>
    </xf>
    <xf numFmtId="176" fontId="13" fillId="0" borderId="1" xfId="0" applyNumberFormat="1" applyFont="1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 wrapText="1"/>
    </xf>
    <xf numFmtId="179" fontId="14" fillId="0" borderId="1" xfId="0" applyNumberFormat="1" applyFont="1" applyFill="1" applyBorder="1" applyAlignment="1">
      <alignment horizontal="center" vertical="center" wrapText="1"/>
    </xf>
    <xf numFmtId="176" fontId="13" fillId="0" borderId="2" xfId="0" applyNumberFormat="1" applyFont="1" applyFill="1" applyBorder="1" applyAlignment="1">
      <alignment horizontal="center" vertical="center" wrapText="1"/>
    </xf>
    <xf numFmtId="179" fontId="13" fillId="0" borderId="1" xfId="0" applyNumberFormat="1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vertical="center" wrapText="1"/>
    </xf>
    <xf numFmtId="0" fontId="13" fillId="0" borderId="1" xfId="49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49" fontId="13" fillId="0" borderId="1" xfId="53" applyNumberFormat="1" applyFont="1" applyFill="1" applyBorder="1" applyAlignment="1">
      <alignment horizontal="center" vertical="center" wrapText="1"/>
    </xf>
    <xf numFmtId="0" fontId="13" fillId="0" borderId="1" xfId="54" applyFont="1" applyFill="1" applyBorder="1" applyAlignment="1">
      <alignment horizontal="center" vertical="center" wrapText="1"/>
    </xf>
    <xf numFmtId="180" fontId="13" fillId="0" borderId="1" xfId="0" applyNumberFormat="1" applyFont="1" applyFill="1" applyBorder="1" applyAlignment="1">
      <alignment horizontal="center" vertical="center" wrapText="1"/>
    </xf>
    <xf numFmtId="0" fontId="13" fillId="0" borderId="1" xfId="49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17" fillId="0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19" fillId="0" borderId="1" xfId="0" applyNumberFormat="1" applyFont="1" applyFill="1" applyBorder="1" applyAlignment="1" applyProtection="1">
      <alignment horizontal="center" vertical="center" wrapText="1" readingOrder="1"/>
    </xf>
    <xf numFmtId="0" fontId="11" fillId="0" borderId="1" xfId="0" applyNumberFormat="1" applyFont="1" applyFill="1" applyBorder="1" applyAlignment="1" applyProtection="1">
      <alignment horizontal="center" vertical="center" wrapText="1" readingOrder="1"/>
    </xf>
    <xf numFmtId="0" fontId="5" fillId="0" borderId="1" xfId="0" applyFont="1" applyFill="1" applyBorder="1" applyAlignment="1">
      <alignment horizontal="left" vertical="center"/>
    </xf>
    <xf numFmtId="0" fontId="2" fillId="0" borderId="1" xfId="49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/>
    </xf>
    <xf numFmtId="0" fontId="0" fillId="0" borderId="1" xfId="0" applyFill="1" applyBorder="1" applyAlignment="1">
      <alignment vertical="center"/>
    </xf>
    <xf numFmtId="0" fontId="2" fillId="0" borderId="1" xfId="49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 wrapText="1"/>
    </xf>
    <xf numFmtId="0" fontId="12" fillId="0" borderId="1" xfId="50" applyFont="1" applyFill="1" applyBorder="1" applyAlignment="1">
      <alignment horizontal="center" vertical="center" wrapText="1"/>
    </xf>
    <xf numFmtId="0" fontId="12" fillId="0" borderId="1" xfId="51" applyFont="1" applyFill="1" applyBorder="1" applyAlignment="1">
      <alignment horizontal="center" vertical="center" wrapText="1"/>
    </xf>
    <xf numFmtId="177" fontId="12" fillId="0" borderId="1" xfId="0" applyNumberFormat="1" applyFont="1" applyFill="1" applyBorder="1" applyAlignment="1">
      <alignment horizontal="center" vertical="center" wrapText="1"/>
    </xf>
    <xf numFmtId="0" fontId="0" fillId="0" borderId="4" xfId="0" applyFill="1" applyBorder="1" applyAlignment="1">
      <alignment vertical="center"/>
    </xf>
    <xf numFmtId="0" fontId="20" fillId="0" borderId="1" xfId="49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left" vertical="center"/>
    </xf>
    <xf numFmtId="0" fontId="1" fillId="0" borderId="4" xfId="0" applyFont="1" applyFill="1" applyBorder="1" applyAlignment="1">
      <alignment horizontal="left" vertical="center"/>
    </xf>
    <xf numFmtId="0" fontId="21" fillId="0" borderId="0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181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/>
    </xf>
    <xf numFmtId="0" fontId="0" fillId="0" borderId="1" xfId="0" applyFont="1" applyBorder="1" applyAlignment="1">
      <alignment vertical="center" wrapText="1"/>
    </xf>
    <xf numFmtId="0" fontId="0" fillId="0" borderId="0" xfId="0" applyFont="1">
      <alignment vertical="center"/>
    </xf>
    <xf numFmtId="0" fontId="23" fillId="0" borderId="0" xfId="0" applyFont="1" applyFill="1" applyBorder="1" applyAlignment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5标" xfId="50"/>
    <cellStyle name="常规_4标" xfId="51"/>
    <cellStyle name="常规_分表" xfId="52"/>
    <cellStyle name="常规 3" xfId="53"/>
    <cellStyle name="常规 5" xfId="54"/>
    <cellStyle name="常规_Sheet1" xfId="55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4"/>
  <sheetViews>
    <sheetView tabSelected="1" workbookViewId="0">
      <selection activeCell="L9" sqref="L9"/>
    </sheetView>
  </sheetViews>
  <sheetFormatPr defaultColWidth="9" defaultRowHeight="13.5" outlineLevelCol="5"/>
  <cols>
    <col min="1" max="1" width="5.625" customWidth="1"/>
    <col min="2" max="2" width="29.25" customWidth="1"/>
    <col min="5" max="5" width="10.75" customWidth="1"/>
    <col min="6" max="6" width="16.875" customWidth="1"/>
  </cols>
  <sheetData>
    <row r="1" ht="75" customHeight="1" spans="1:6">
      <c r="A1" s="110" t="s">
        <v>0</v>
      </c>
      <c r="B1" s="110"/>
      <c r="C1" s="110"/>
      <c r="D1" s="110"/>
      <c r="E1" s="110"/>
      <c r="F1" s="110"/>
    </row>
    <row r="2" ht="39" customHeight="1" spans="1:6">
      <c r="A2" s="111" t="s">
        <v>1</v>
      </c>
      <c r="B2" s="111" t="s">
        <v>2</v>
      </c>
      <c r="C2" s="111"/>
      <c r="D2" s="111"/>
      <c r="E2" s="111"/>
      <c r="F2" s="111"/>
    </row>
    <row r="3" ht="39" customHeight="1" spans="1:6">
      <c r="A3" s="111"/>
      <c r="B3" s="111" t="s">
        <v>3</v>
      </c>
      <c r="C3" s="111" t="s">
        <v>4</v>
      </c>
      <c r="D3" s="111"/>
      <c r="E3" s="111"/>
      <c r="F3" s="111" t="s">
        <v>5</v>
      </c>
    </row>
    <row r="4" ht="39" customHeight="1" spans="1:6">
      <c r="A4" s="6">
        <v>1</v>
      </c>
      <c r="B4" s="6" t="s">
        <v>6</v>
      </c>
      <c r="C4" s="112" t="s">
        <v>7</v>
      </c>
      <c r="D4" s="113"/>
      <c r="E4" s="51"/>
      <c r="F4" s="114"/>
    </row>
    <row r="5" ht="39" customHeight="1" spans="1:6">
      <c r="A5" s="6">
        <v>2</v>
      </c>
      <c r="B5" s="6" t="s">
        <v>8</v>
      </c>
      <c r="C5" s="112" t="s">
        <v>9</v>
      </c>
      <c r="D5" s="113"/>
      <c r="E5" s="51"/>
      <c r="F5" s="114"/>
    </row>
    <row r="6" ht="39" customHeight="1" spans="1:6">
      <c r="A6" s="6">
        <v>3</v>
      </c>
      <c r="B6" s="6" t="s">
        <v>10</v>
      </c>
      <c r="C6" s="112" t="s">
        <v>11</v>
      </c>
      <c r="D6" s="113"/>
      <c r="E6" s="51"/>
      <c r="F6" s="114"/>
    </row>
    <row r="7" ht="39" customHeight="1" spans="1:6">
      <c r="A7" s="6">
        <v>4</v>
      </c>
      <c r="B7" s="6" t="s">
        <v>12</v>
      </c>
      <c r="C7" s="112" t="s">
        <v>13</v>
      </c>
      <c r="D7" s="113"/>
      <c r="E7" s="51"/>
      <c r="F7" s="114"/>
    </row>
    <row r="8" ht="39" customHeight="1" spans="1:6">
      <c r="A8" s="6">
        <v>5</v>
      </c>
      <c r="B8" s="115" t="s">
        <v>14</v>
      </c>
      <c r="C8" s="115"/>
      <c r="D8" s="115"/>
      <c r="E8" s="115"/>
      <c r="F8" s="115"/>
    </row>
    <row r="9" ht="64" customHeight="1" spans="1:6">
      <c r="A9" s="116" t="s">
        <v>15</v>
      </c>
      <c r="B9" s="116"/>
      <c r="C9" s="116"/>
      <c r="D9" s="116"/>
      <c r="E9" s="116"/>
      <c r="F9" s="116"/>
    </row>
    <row r="10" ht="53" customHeight="1" spans="1:6">
      <c r="A10" s="117"/>
      <c r="B10" s="117"/>
      <c r="C10" s="117"/>
      <c r="D10" s="117"/>
      <c r="E10" s="117"/>
      <c r="F10" s="117"/>
    </row>
    <row r="11" ht="35" customHeight="1" spans="1:6">
      <c r="A11" s="118" t="s">
        <v>16</v>
      </c>
      <c r="B11" s="117"/>
      <c r="C11" s="117"/>
      <c r="D11" s="117"/>
      <c r="E11" s="117"/>
      <c r="F11" s="117"/>
    </row>
    <row r="12" ht="33" customHeight="1" spans="1:6">
      <c r="A12" s="118" t="s">
        <v>17</v>
      </c>
      <c r="B12" s="117"/>
      <c r="C12" s="117"/>
      <c r="D12" s="117"/>
      <c r="E12" s="117"/>
      <c r="F12" s="117"/>
    </row>
    <row r="13" ht="33" customHeight="1" spans="1:6">
      <c r="A13" s="118" t="s">
        <v>18</v>
      </c>
      <c r="B13" s="117"/>
      <c r="C13" s="117"/>
      <c r="D13" s="117"/>
      <c r="E13" s="117"/>
      <c r="F13" s="117"/>
    </row>
    <row r="14" ht="33" customHeight="1" spans="1:6">
      <c r="A14" s="118" t="s">
        <v>19</v>
      </c>
      <c r="B14" s="117"/>
      <c r="C14" s="117"/>
      <c r="D14" s="117"/>
      <c r="E14" s="117"/>
      <c r="F14" s="117"/>
    </row>
  </sheetData>
  <mergeCells count="10">
    <mergeCell ref="A1:F1"/>
    <mergeCell ref="B2:F2"/>
    <mergeCell ref="C3:E3"/>
    <mergeCell ref="C4:E4"/>
    <mergeCell ref="C5:E5"/>
    <mergeCell ref="C6:E6"/>
    <mergeCell ref="C7:E7"/>
    <mergeCell ref="B8:F8"/>
    <mergeCell ref="A9:F9"/>
    <mergeCell ref="A2:A3"/>
  </mergeCells>
  <pageMargins left="1.14513888888889" right="0.948611111111111" top="1" bottom="1" header="0.5" footer="0.5"/>
  <pageSetup paperSize="9" scale="9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27"/>
  <sheetViews>
    <sheetView workbookViewId="0">
      <pane ySplit="2" topLeftCell="A318" activePane="bottomLeft" state="frozen"/>
      <selection/>
      <selection pane="bottomLeft" activeCell="A327" sqref="A327:H327"/>
    </sheetView>
  </sheetViews>
  <sheetFormatPr defaultColWidth="9" defaultRowHeight="13.5"/>
  <cols>
    <col min="1" max="1" width="7.75" style="77" customWidth="1"/>
    <col min="2" max="2" width="13" style="77" customWidth="1"/>
    <col min="3" max="3" width="40.375" style="77" customWidth="1"/>
    <col min="4" max="4" width="7.375" style="77" customWidth="1"/>
    <col min="5" max="5" width="11.5" style="77" customWidth="1"/>
    <col min="6" max="6" width="12.5" style="77" customWidth="1"/>
    <col min="7" max="7" width="13.25" style="77" customWidth="1"/>
    <col min="8" max="8" width="11.625" style="77" customWidth="1"/>
    <col min="9" max="9" width="9.38333333333333" style="77"/>
    <col min="10" max="10" width="29.5" style="77" customWidth="1"/>
    <col min="11" max="11" width="9.38333333333333" style="77"/>
    <col min="12" max="16384" width="9" style="77"/>
  </cols>
  <sheetData>
    <row r="1" ht="41" customHeight="1" spans="1:10">
      <c r="A1" s="78" t="s">
        <v>20</v>
      </c>
      <c r="B1" s="78"/>
      <c r="C1" s="78"/>
      <c r="D1" s="78"/>
      <c r="E1" s="78"/>
      <c r="F1" s="78"/>
      <c r="G1" s="78"/>
      <c r="H1" s="78"/>
    </row>
    <row r="2" ht="38" customHeight="1" spans="1:10">
      <c r="A2" s="79" t="s">
        <v>1</v>
      </c>
      <c r="B2" s="79" t="s">
        <v>21</v>
      </c>
      <c r="C2" s="79" t="s">
        <v>22</v>
      </c>
      <c r="D2" s="79" t="s">
        <v>23</v>
      </c>
      <c r="E2" s="80" t="s">
        <v>24</v>
      </c>
      <c r="F2" s="80" t="s">
        <v>25</v>
      </c>
      <c r="G2" s="80" t="s">
        <v>26</v>
      </c>
      <c r="H2" s="79" t="s">
        <v>27</v>
      </c>
    </row>
    <row r="3" ht="16" customHeight="1" spans="1:10">
      <c r="A3" s="81" t="s">
        <v>28</v>
      </c>
      <c r="B3" s="82"/>
      <c r="C3" s="82"/>
      <c r="D3" s="82"/>
      <c r="E3" s="82"/>
      <c r="F3" s="82"/>
      <c r="G3" s="82"/>
      <c r="H3" s="83"/>
    </row>
    <row r="4" ht="16" customHeight="1" spans="1:10">
      <c r="A4" s="79">
        <v>1</v>
      </c>
      <c r="B4" s="84" t="s">
        <v>29</v>
      </c>
      <c r="C4" s="84"/>
      <c r="D4" s="84" t="s">
        <v>30</v>
      </c>
      <c r="E4" s="84">
        <v>33305.06</v>
      </c>
      <c r="F4" s="80"/>
      <c r="G4" s="80"/>
      <c r="H4" s="79"/>
      <c r="J4" s="85"/>
    </row>
    <row r="5" ht="16" customHeight="1" spans="1:10">
      <c r="A5" s="79">
        <v>2</v>
      </c>
      <c r="B5" s="84" t="s">
        <v>31</v>
      </c>
      <c r="C5" s="84" t="s">
        <v>32</v>
      </c>
      <c r="D5" s="84" t="s">
        <v>33</v>
      </c>
      <c r="E5" s="84">
        <v>309</v>
      </c>
      <c r="F5" s="86"/>
      <c r="G5" s="80"/>
      <c r="H5" s="79"/>
      <c r="J5" s="85"/>
    </row>
    <row r="6" ht="16" customHeight="1" spans="1:10">
      <c r="A6" s="79">
        <v>3</v>
      </c>
      <c r="B6" s="84" t="s">
        <v>34</v>
      </c>
      <c r="C6" s="84" t="s">
        <v>35</v>
      </c>
      <c r="D6" s="84" t="s">
        <v>33</v>
      </c>
      <c r="E6" s="84">
        <v>224</v>
      </c>
      <c r="F6" s="79"/>
      <c r="G6" s="80"/>
      <c r="H6" s="79"/>
      <c r="J6" s="85"/>
    </row>
    <row r="7" ht="16" customHeight="1" spans="1:10">
      <c r="A7" s="79">
        <v>4</v>
      </c>
      <c r="B7" s="84" t="s">
        <v>36</v>
      </c>
      <c r="C7" s="84" t="s">
        <v>35</v>
      </c>
      <c r="D7" s="84" t="s">
        <v>33</v>
      </c>
      <c r="E7" s="84">
        <v>137</v>
      </c>
      <c r="F7" s="80"/>
      <c r="G7" s="80"/>
      <c r="H7" s="79"/>
      <c r="J7" s="87"/>
    </row>
    <row r="8" ht="16" customHeight="1" spans="1:10">
      <c r="A8" s="79">
        <v>5</v>
      </c>
      <c r="B8" s="84" t="s">
        <v>37</v>
      </c>
      <c r="C8" s="84" t="s">
        <v>38</v>
      </c>
      <c r="D8" s="84" t="s">
        <v>33</v>
      </c>
      <c r="E8" s="84">
        <v>345</v>
      </c>
      <c r="F8" s="79"/>
      <c r="G8" s="80"/>
      <c r="H8" s="79"/>
      <c r="J8" s="85"/>
    </row>
    <row r="9" ht="16" customHeight="1" spans="1:10">
      <c r="A9" s="79">
        <v>6</v>
      </c>
      <c r="B9" s="84" t="s">
        <v>39</v>
      </c>
      <c r="C9" s="84" t="s">
        <v>35</v>
      </c>
      <c r="D9" s="84" t="s">
        <v>33</v>
      </c>
      <c r="E9" s="84">
        <v>52</v>
      </c>
      <c r="F9" s="79"/>
      <c r="G9" s="80"/>
      <c r="H9" s="79"/>
      <c r="J9" s="85"/>
    </row>
    <row r="10" ht="16" customHeight="1" spans="1:10">
      <c r="A10" s="79">
        <v>7</v>
      </c>
      <c r="B10" s="84" t="s">
        <v>40</v>
      </c>
      <c r="C10" s="84" t="s">
        <v>41</v>
      </c>
      <c r="D10" s="84" t="s">
        <v>33</v>
      </c>
      <c r="E10" s="84">
        <v>138</v>
      </c>
      <c r="F10" s="80"/>
      <c r="G10" s="80"/>
      <c r="H10" s="79"/>
      <c r="J10" s="85"/>
    </row>
    <row r="11" ht="16" customHeight="1" spans="1:10">
      <c r="A11" s="79">
        <v>8</v>
      </c>
      <c r="B11" s="84" t="s">
        <v>42</v>
      </c>
      <c r="C11" s="84" t="s">
        <v>38</v>
      </c>
      <c r="D11" s="84" t="s">
        <v>33</v>
      </c>
      <c r="E11" s="84">
        <v>90</v>
      </c>
      <c r="F11" s="79"/>
      <c r="G11" s="80"/>
      <c r="H11" s="79"/>
      <c r="J11" s="85"/>
    </row>
    <row r="12" ht="16" customHeight="1" spans="1:10">
      <c r="A12" s="79">
        <v>9</v>
      </c>
      <c r="B12" s="84" t="s">
        <v>43</v>
      </c>
      <c r="C12" s="84" t="s">
        <v>41</v>
      </c>
      <c r="D12" s="84" t="s">
        <v>33</v>
      </c>
      <c r="E12" s="84">
        <v>242</v>
      </c>
      <c r="F12" s="80"/>
      <c r="G12" s="80"/>
      <c r="H12" s="79"/>
      <c r="J12" s="85"/>
    </row>
    <row r="13" ht="16" customHeight="1" spans="1:10">
      <c r="A13" s="79">
        <v>10</v>
      </c>
      <c r="B13" s="84" t="s">
        <v>44</v>
      </c>
      <c r="C13" s="84" t="s">
        <v>41</v>
      </c>
      <c r="D13" s="84" t="s">
        <v>33</v>
      </c>
      <c r="E13" s="84">
        <v>309</v>
      </c>
      <c r="F13" s="79"/>
      <c r="G13" s="80"/>
      <c r="H13" s="79"/>
      <c r="J13" s="85"/>
    </row>
    <row r="14" ht="16" customHeight="1" spans="1:10">
      <c r="A14" s="79">
        <v>11</v>
      </c>
      <c r="B14" s="84" t="s">
        <v>45</v>
      </c>
      <c r="C14" s="84" t="s">
        <v>46</v>
      </c>
      <c r="D14" s="84" t="s">
        <v>33</v>
      </c>
      <c r="E14" s="84">
        <v>275</v>
      </c>
      <c r="F14" s="80"/>
      <c r="G14" s="80"/>
      <c r="H14" s="79"/>
      <c r="I14" s="88"/>
      <c r="J14" s="87"/>
    </row>
    <row r="15" ht="16" customHeight="1" spans="1:10">
      <c r="A15" s="79">
        <v>12</v>
      </c>
      <c r="B15" s="84" t="s">
        <v>47</v>
      </c>
      <c r="C15" s="84" t="s">
        <v>48</v>
      </c>
      <c r="D15" s="84" t="s">
        <v>33</v>
      </c>
      <c r="E15" s="84">
        <v>36</v>
      </c>
      <c r="F15" s="80"/>
      <c r="G15" s="80"/>
      <c r="H15" s="79"/>
      <c r="J15" s="85"/>
    </row>
    <row r="16" ht="16" customHeight="1" spans="1:10">
      <c r="A16" s="79">
        <v>13</v>
      </c>
      <c r="B16" s="84" t="s">
        <v>49</v>
      </c>
      <c r="C16" s="84" t="s">
        <v>50</v>
      </c>
      <c r="D16" s="84" t="s">
        <v>33</v>
      </c>
      <c r="E16" s="84">
        <v>47</v>
      </c>
      <c r="F16" s="80"/>
      <c r="G16" s="80"/>
      <c r="H16" s="79"/>
      <c r="J16" s="85"/>
    </row>
    <row r="17" ht="16" customHeight="1" spans="1:10">
      <c r="A17" s="79">
        <v>14</v>
      </c>
      <c r="B17" s="84" t="s">
        <v>51</v>
      </c>
      <c r="C17" s="84" t="s">
        <v>52</v>
      </c>
      <c r="D17" s="84" t="s">
        <v>33</v>
      </c>
      <c r="E17" s="84">
        <v>18</v>
      </c>
      <c r="F17" s="80"/>
      <c r="G17" s="80"/>
      <c r="H17" s="80"/>
      <c r="J17" s="85"/>
    </row>
    <row r="18" ht="16" customHeight="1" spans="1:10">
      <c r="A18" s="79">
        <v>15</v>
      </c>
      <c r="B18" s="84" t="s">
        <v>53</v>
      </c>
      <c r="C18" s="84" t="s">
        <v>54</v>
      </c>
      <c r="D18" s="84" t="s">
        <v>33</v>
      </c>
      <c r="E18" s="84">
        <v>324</v>
      </c>
      <c r="F18" s="80"/>
      <c r="G18" s="80"/>
      <c r="H18" s="79"/>
      <c r="J18" s="85"/>
    </row>
    <row r="19" ht="16" customHeight="1" spans="1:10">
      <c r="A19" s="79">
        <v>16</v>
      </c>
      <c r="B19" s="84" t="s">
        <v>55</v>
      </c>
      <c r="C19" s="84" t="s">
        <v>56</v>
      </c>
      <c r="D19" s="84" t="s">
        <v>33</v>
      </c>
      <c r="E19" s="84">
        <v>428</v>
      </c>
      <c r="F19" s="79"/>
      <c r="G19" s="80"/>
      <c r="H19" s="79"/>
      <c r="J19" s="85"/>
    </row>
    <row r="20" ht="16" customHeight="1" spans="1:10">
      <c r="A20" s="79">
        <v>17</v>
      </c>
      <c r="B20" s="84" t="s">
        <v>57</v>
      </c>
      <c r="C20" s="84" t="s">
        <v>58</v>
      </c>
      <c r="D20" s="84" t="s">
        <v>33</v>
      </c>
      <c r="E20" s="84">
        <v>120</v>
      </c>
      <c r="F20" s="79"/>
      <c r="G20" s="80"/>
      <c r="H20" s="79"/>
      <c r="J20" s="85"/>
    </row>
    <row r="21" ht="16" customHeight="1" spans="1:10">
      <c r="A21" s="79">
        <v>18</v>
      </c>
      <c r="B21" s="84" t="s">
        <v>59</v>
      </c>
      <c r="C21" s="84" t="s">
        <v>58</v>
      </c>
      <c r="D21" s="84" t="s">
        <v>33</v>
      </c>
      <c r="E21" s="84">
        <v>593</v>
      </c>
      <c r="F21" s="79"/>
      <c r="G21" s="80"/>
      <c r="H21" s="79"/>
      <c r="J21" s="85"/>
    </row>
    <row r="22" ht="16" customHeight="1" spans="1:10">
      <c r="A22" s="79">
        <v>19</v>
      </c>
      <c r="B22" s="84" t="s">
        <v>60</v>
      </c>
      <c r="C22" s="84" t="s">
        <v>58</v>
      </c>
      <c r="D22" s="84" t="s">
        <v>33</v>
      </c>
      <c r="E22" s="84">
        <v>0</v>
      </c>
      <c r="F22" s="79"/>
      <c r="G22" s="80"/>
      <c r="H22" s="79"/>
      <c r="J22" s="85"/>
    </row>
    <row r="23" ht="16" customHeight="1" spans="1:10">
      <c r="A23" s="79">
        <v>20</v>
      </c>
      <c r="B23" s="84" t="s">
        <v>61</v>
      </c>
      <c r="C23" s="84" t="s">
        <v>62</v>
      </c>
      <c r="D23" s="84" t="s">
        <v>33</v>
      </c>
      <c r="E23" s="84">
        <v>7</v>
      </c>
      <c r="F23" s="89"/>
      <c r="G23" s="80"/>
      <c r="H23" s="79"/>
      <c r="J23" s="85"/>
    </row>
    <row r="24" ht="16" customHeight="1" spans="1:10">
      <c r="A24" s="79">
        <v>21</v>
      </c>
      <c r="B24" s="84" t="s">
        <v>63</v>
      </c>
      <c r="C24" s="84" t="s">
        <v>64</v>
      </c>
      <c r="D24" s="84" t="s">
        <v>33</v>
      </c>
      <c r="E24" s="84">
        <v>14</v>
      </c>
      <c r="F24" s="79"/>
      <c r="G24" s="80"/>
      <c r="H24" s="79"/>
      <c r="J24" s="85"/>
    </row>
    <row r="25" ht="16" customHeight="1" spans="1:10">
      <c r="A25" s="79">
        <v>22</v>
      </c>
      <c r="B25" s="84" t="s">
        <v>65</v>
      </c>
      <c r="C25" s="84" t="s">
        <v>66</v>
      </c>
      <c r="D25" s="84" t="s">
        <v>33</v>
      </c>
      <c r="E25" s="84">
        <v>48</v>
      </c>
      <c r="F25" s="79"/>
      <c r="G25" s="80"/>
      <c r="H25" s="79"/>
      <c r="J25" s="85"/>
    </row>
    <row r="26" ht="16" customHeight="1" spans="1:10">
      <c r="A26" s="79">
        <v>23</v>
      </c>
      <c r="B26" s="84" t="s">
        <v>67</v>
      </c>
      <c r="C26" s="84" t="s">
        <v>68</v>
      </c>
      <c r="D26" s="84" t="s">
        <v>33</v>
      </c>
      <c r="E26" s="84">
        <v>135</v>
      </c>
      <c r="F26" s="79"/>
      <c r="G26" s="80"/>
      <c r="H26" s="79"/>
      <c r="J26" s="85"/>
    </row>
    <row r="27" ht="16" customHeight="1" spans="1:10">
      <c r="A27" s="79">
        <v>24</v>
      </c>
      <c r="B27" s="84" t="s">
        <v>69</v>
      </c>
      <c r="C27" s="84" t="s">
        <v>68</v>
      </c>
      <c r="D27" s="84" t="s">
        <v>33</v>
      </c>
      <c r="E27" s="84">
        <v>10</v>
      </c>
      <c r="F27" s="79"/>
      <c r="G27" s="80"/>
      <c r="H27" s="79"/>
      <c r="J27" s="85"/>
    </row>
    <row r="28" ht="16" customHeight="1" spans="1:10">
      <c r="A28" s="79">
        <v>25</v>
      </c>
      <c r="B28" s="84" t="s">
        <v>70</v>
      </c>
      <c r="C28" s="84" t="s">
        <v>71</v>
      </c>
      <c r="D28" s="84" t="s">
        <v>30</v>
      </c>
      <c r="E28" s="84">
        <v>643.6</v>
      </c>
      <c r="F28" s="79"/>
      <c r="G28" s="80"/>
      <c r="H28" s="79"/>
      <c r="J28" s="85"/>
    </row>
    <row r="29" ht="16" customHeight="1" spans="1:10">
      <c r="A29" s="79">
        <v>26</v>
      </c>
      <c r="B29" s="84" t="s">
        <v>72</v>
      </c>
      <c r="C29" s="84" t="s">
        <v>71</v>
      </c>
      <c r="D29" s="84" t="s">
        <v>30</v>
      </c>
      <c r="E29" s="84">
        <v>0</v>
      </c>
      <c r="F29" s="79"/>
      <c r="G29" s="80"/>
      <c r="H29" s="79"/>
      <c r="J29" s="85"/>
    </row>
    <row r="30" ht="16" customHeight="1" spans="1:10">
      <c r="A30" s="79">
        <v>27</v>
      </c>
      <c r="B30" s="84" t="s">
        <v>73</v>
      </c>
      <c r="C30" s="84" t="s">
        <v>74</v>
      </c>
      <c r="D30" s="84" t="s">
        <v>30</v>
      </c>
      <c r="E30" s="84">
        <v>0</v>
      </c>
      <c r="F30" s="79"/>
      <c r="G30" s="80"/>
      <c r="H30" s="79"/>
      <c r="J30" s="85"/>
    </row>
    <row r="31" ht="16" customHeight="1" spans="1:10">
      <c r="A31" s="79">
        <v>28</v>
      </c>
      <c r="B31" s="84" t="s">
        <v>75</v>
      </c>
      <c r="C31" s="84" t="s">
        <v>74</v>
      </c>
      <c r="D31" s="84" t="s">
        <v>30</v>
      </c>
      <c r="E31" s="84">
        <v>3</v>
      </c>
      <c r="F31" s="79"/>
      <c r="G31" s="80"/>
      <c r="H31" s="79"/>
      <c r="J31" s="85"/>
    </row>
    <row r="32" ht="16" customHeight="1" spans="1:10">
      <c r="A32" s="79">
        <v>29</v>
      </c>
      <c r="B32" s="84" t="s">
        <v>76</v>
      </c>
      <c r="C32" s="84" t="s">
        <v>74</v>
      </c>
      <c r="D32" s="84" t="s">
        <v>30</v>
      </c>
      <c r="E32" s="84">
        <v>126</v>
      </c>
      <c r="F32" s="89"/>
      <c r="G32" s="80"/>
      <c r="H32" s="79"/>
      <c r="J32" s="85"/>
    </row>
    <row r="33" ht="16" customHeight="1" spans="1:10">
      <c r="A33" s="79">
        <v>30</v>
      </c>
      <c r="B33" s="84" t="s">
        <v>77</v>
      </c>
      <c r="C33" s="84" t="s">
        <v>78</v>
      </c>
      <c r="D33" s="84" t="s">
        <v>30</v>
      </c>
      <c r="E33" s="84">
        <v>1012.2</v>
      </c>
      <c r="F33" s="80"/>
      <c r="G33" s="80"/>
      <c r="H33" s="79"/>
      <c r="J33" s="85"/>
    </row>
    <row r="34" ht="16" customHeight="1" spans="1:10">
      <c r="A34" s="79">
        <v>31</v>
      </c>
      <c r="B34" s="84" t="s">
        <v>79</v>
      </c>
      <c r="C34" s="84"/>
      <c r="D34" s="84" t="s">
        <v>30</v>
      </c>
      <c r="E34" s="84">
        <v>758.97</v>
      </c>
      <c r="F34" s="79"/>
      <c r="G34" s="80"/>
      <c r="H34" s="79"/>
      <c r="J34" s="85"/>
    </row>
    <row r="35" ht="16" customHeight="1" spans="1:10">
      <c r="A35" s="79">
        <v>32</v>
      </c>
      <c r="B35" s="84" t="s">
        <v>80</v>
      </c>
      <c r="C35" s="90"/>
      <c r="D35" s="84" t="s">
        <v>33</v>
      </c>
      <c r="E35" s="84">
        <v>1</v>
      </c>
      <c r="F35" s="79"/>
      <c r="G35" s="80"/>
      <c r="H35" s="79"/>
      <c r="J35" s="85"/>
    </row>
    <row r="36" ht="16" customHeight="1" spans="1:10">
      <c r="A36" s="81" t="s">
        <v>81</v>
      </c>
      <c r="B36" s="82"/>
      <c r="C36" s="82"/>
      <c r="D36" s="82"/>
      <c r="E36" s="82"/>
      <c r="F36" s="82"/>
      <c r="G36" s="82"/>
      <c r="H36" s="83"/>
      <c r="J36" s="85"/>
    </row>
    <row r="37" ht="16" customHeight="1" spans="1:10">
      <c r="A37" s="79">
        <v>33</v>
      </c>
      <c r="B37" s="84" t="s">
        <v>82</v>
      </c>
      <c r="C37" s="84" t="s">
        <v>68</v>
      </c>
      <c r="D37" s="84" t="s">
        <v>33</v>
      </c>
      <c r="E37" s="84">
        <v>90</v>
      </c>
      <c r="F37" s="79"/>
      <c r="G37" s="80"/>
      <c r="H37" s="79"/>
      <c r="J37" s="85"/>
    </row>
    <row r="38" ht="16" customHeight="1" spans="1:10">
      <c r="A38" s="79">
        <v>34</v>
      </c>
      <c r="B38" s="84" t="s">
        <v>69</v>
      </c>
      <c r="C38" s="84" t="s">
        <v>68</v>
      </c>
      <c r="D38" s="84" t="s">
        <v>33</v>
      </c>
      <c r="E38" s="84">
        <v>110</v>
      </c>
      <c r="F38" s="79"/>
      <c r="G38" s="80"/>
      <c r="H38" s="79"/>
      <c r="J38" s="85"/>
    </row>
    <row r="39" ht="16" customHeight="1" spans="1:10">
      <c r="A39" s="79">
        <v>35</v>
      </c>
      <c r="B39" s="84" t="s">
        <v>83</v>
      </c>
      <c r="C39" s="84" t="s">
        <v>84</v>
      </c>
      <c r="D39" s="84" t="s">
        <v>30</v>
      </c>
      <c r="E39" s="91">
        <v>1672.1</v>
      </c>
      <c r="F39" s="79"/>
      <c r="G39" s="80"/>
      <c r="H39" s="79"/>
      <c r="J39" s="85"/>
    </row>
    <row r="40" ht="16" customHeight="1" spans="1:10">
      <c r="A40" s="79">
        <v>36</v>
      </c>
      <c r="B40" s="84" t="s">
        <v>85</v>
      </c>
      <c r="C40" s="84" t="s">
        <v>84</v>
      </c>
      <c r="D40" s="84" t="s">
        <v>30</v>
      </c>
      <c r="E40" s="84">
        <v>1903.24</v>
      </c>
      <c r="F40" s="80"/>
      <c r="G40" s="80"/>
      <c r="H40" s="79"/>
      <c r="J40" s="87"/>
    </row>
    <row r="41" ht="16" customHeight="1" spans="1:10">
      <c r="A41" s="79">
        <v>37</v>
      </c>
      <c r="B41" s="84" t="s">
        <v>86</v>
      </c>
      <c r="C41" s="84" t="s">
        <v>87</v>
      </c>
      <c r="D41" s="84" t="s">
        <v>33</v>
      </c>
      <c r="E41" s="84">
        <v>432</v>
      </c>
      <c r="F41" s="79"/>
      <c r="G41" s="80"/>
      <c r="H41" s="79"/>
      <c r="J41" s="85"/>
    </row>
    <row r="42" ht="16" customHeight="1" spans="1:10">
      <c r="A42" s="81" t="s">
        <v>88</v>
      </c>
      <c r="B42" s="82"/>
      <c r="C42" s="82"/>
      <c r="D42" s="82"/>
      <c r="E42" s="82"/>
      <c r="F42" s="82"/>
      <c r="G42" s="82"/>
      <c r="H42" s="83"/>
      <c r="J42" s="85"/>
    </row>
    <row r="43" ht="16" customHeight="1" spans="1:10">
      <c r="A43" s="79">
        <v>38</v>
      </c>
      <c r="B43" s="92" t="s">
        <v>89</v>
      </c>
      <c r="C43" s="92" t="s">
        <v>90</v>
      </c>
      <c r="D43" s="92" t="s">
        <v>33</v>
      </c>
      <c r="E43" s="93">
        <v>1</v>
      </c>
      <c r="F43" s="94"/>
      <c r="G43" s="94"/>
      <c r="H43" s="94"/>
      <c r="J43" s="85"/>
    </row>
    <row r="44" ht="30" customHeight="1" spans="1:10">
      <c r="A44" s="79">
        <v>39</v>
      </c>
      <c r="B44" s="6" t="s">
        <v>91</v>
      </c>
      <c r="C44" s="5" t="s">
        <v>92</v>
      </c>
      <c r="D44" s="89" t="s">
        <v>33</v>
      </c>
      <c r="E44" s="89">
        <v>1</v>
      </c>
      <c r="F44" s="79"/>
      <c r="G44" s="80"/>
      <c r="H44" s="79"/>
      <c r="J44" s="85"/>
    </row>
    <row r="45" ht="30" customHeight="1" spans="1:10">
      <c r="A45" s="79">
        <v>40</v>
      </c>
      <c r="B45" s="6" t="s">
        <v>93</v>
      </c>
      <c r="C45" s="5" t="s">
        <v>94</v>
      </c>
      <c r="D45" s="89" t="s">
        <v>33</v>
      </c>
      <c r="E45" s="89">
        <v>10</v>
      </c>
      <c r="F45" s="79"/>
      <c r="G45" s="80"/>
      <c r="H45" s="79"/>
      <c r="J45" s="85"/>
    </row>
    <row r="46" ht="30" customHeight="1" spans="1:10">
      <c r="A46" s="79">
        <v>41</v>
      </c>
      <c r="B46" s="6" t="s">
        <v>95</v>
      </c>
      <c r="C46" s="5" t="s">
        <v>96</v>
      </c>
      <c r="D46" s="89" t="s">
        <v>33</v>
      </c>
      <c r="E46" s="89">
        <v>2</v>
      </c>
      <c r="F46" s="79"/>
      <c r="G46" s="80"/>
      <c r="H46" s="79"/>
      <c r="J46" s="85"/>
    </row>
    <row r="47" ht="30" customHeight="1" spans="1:10">
      <c r="A47" s="79">
        <v>42</v>
      </c>
      <c r="B47" s="6" t="s">
        <v>97</v>
      </c>
      <c r="C47" s="5" t="s">
        <v>98</v>
      </c>
      <c r="D47" s="89" t="s">
        <v>33</v>
      </c>
      <c r="E47" s="89">
        <v>1</v>
      </c>
      <c r="F47" s="79"/>
      <c r="G47" s="80"/>
      <c r="H47" s="79"/>
      <c r="J47" s="85"/>
    </row>
    <row r="48" ht="30" customHeight="1" spans="1:10">
      <c r="A48" s="79">
        <v>43</v>
      </c>
      <c r="B48" s="6" t="s">
        <v>97</v>
      </c>
      <c r="C48" s="5" t="s">
        <v>99</v>
      </c>
      <c r="D48" s="89" t="s">
        <v>33</v>
      </c>
      <c r="E48" s="89">
        <v>42</v>
      </c>
      <c r="F48" s="79"/>
      <c r="G48" s="80"/>
      <c r="H48" s="79"/>
      <c r="J48" s="85"/>
    </row>
    <row r="49" ht="30" customHeight="1" spans="1:10">
      <c r="A49" s="79">
        <v>44</v>
      </c>
      <c r="B49" s="6" t="s">
        <v>100</v>
      </c>
      <c r="C49" s="5" t="s">
        <v>101</v>
      </c>
      <c r="D49" s="89" t="s">
        <v>33</v>
      </c>
      <c r="E49" s="89">
        <v>3</v>
      </c>
      <c r="F49" s="79"/>
      <c r="G49" s="80"/>
      <c r="H49" s="79"/>
      <c r="J49" s="85"/>
    </row>
    <row r="50" ht="30" customHeight="1" spans="1:10">
      <c r="A50" s="79">
        <v>45</v>
      </c>
      <c r="B50" s="6" t="s">
        <v>102</v>
      </c>
      <c r="C50" s="5" t="s">
        <v>103</v>
      </c>
      <c r="D50" s="89" t="s">
        <v>33</v>
      </c>
      <c r="E50" s="89">
        <v>33</v>
      </c>
      <c r="F50" s="79"/>
      <c r="G50" s="80"/>
      <c r="H50" s="79"/>
      <c r="J50" s="85"/>
    </row>
    <row r="51" ht="30" customHeight="1" spans="1:10">
      <c r="A51" s="79">
        <v>46</v>
      </c>
      <c r="B51" s="6" t="s">
        <v>104</v>
      </c>
      <c r="C51" s="5" t="s">
        <v>105</v>
      </c>
      <c r="D51" s="89" t="s">
        <v>33</v>
      </c>
      <c r="E51" s="89">
        <v>87</v>
      </c>
      <c r="F51" s="79"/>
      <c r="G51" s="80"/>
      <c r="H51" s="79"/>
      <c r="J51" s="85"/>
    </row>
    <row r="52" ht="30" customHeight="1" spans="1:10">
      <c r="A52" s="79">
        <v>47</v>
      </c>
      <c r="B52" s="6" t="s">
        <v>106</v>
      </c>
      <c r="C52" s="5" t="s">
        <v>107</v>
      </c>
      <c r="D52" s="89" t="s">
        <v>33</v>
      </c>
      <c r="E52" s="89">
        <v>5</v>
      </c>
      <c r="F52" s="79"/>
      <c r="G52" s="80"/>
      <c r="H52" s="79"/>
      <c r="J52" s="85"/>
    </row>
    <row r="53" ht="19" customHeight="1" spans="1:10">
      <c r="A53" s="79">
        <v>48</v>
      </c>
      <c r="B53" s="6" t="s">
        <v>108</v>
      </c>
      <c r="C53" s="5" t="s">
        <v>109</v>
      </c>
      <c r="D53" s="89" t="s">
        <v>33</v>
      </c>
      <c r="E53" s="89">
        <v>5</v>
      </c>
      <c r="F53" s="79"/>
      <c r="G53" s="80"/>
      <c r="H53" s="79"/>
      <c r="J53" s="85"/>
    </row>
    <row r="54" ht="19" customHeight="1" spans="1:10">
      <c r="A54" s="79">
        <v>49</v>
      </c>
      <c r="B54" s="6" t="s">
        <v>108</v>
      </c>
      <c r="C54" s="5" t="s">
        <v>109</v>
      </c>
      <c r="D54" s="89" t="s">
        <v>33</v>
      </c>
      <c r="E54" s="89">
        <v>2</v>
      </c>
      <c r="F54" s="79"/>
      <c r="G54" s="80"/>
      <c r="H54" s="79"/>
      <c r="J54" s="85"/>
    </row>
    <row r="55" ht="30" customHeight="1" spans="1:10">
      <c r="A55" s="79">
        <v>50</v>
      </c>
      <c r="B55" s="6" t="s">
        <v>110</v>
      </c>
      <c r="C55" s="5" t="s">
        <v>111</v>
      </c>
      <c r="D55" s="89" t="s">
        <v>33</v>
      </c>
      <c r="E55" s="89">
        <v>1</v>
      </c>
      <c r="F55" s="79"/>
      <c r="G55" s="80"/>
      <c r="H55" s="79"/>
      <c r="J55" s="85"/>
    </row>
    <row r="56" ht="30" customHeight="1" spans="1:10">
      <c r="A56" s="79">
        <v>51</v>
      </c>
      <c r="B56" s="6" t="s">
        <v>112</v>
      </c>
      <c r="C56" s="5" t="s">
        <v>113</v>
      </c>
      <c r="D56" s="89" t="s">
        <v>33</v>
      </c>
      <c r="E56" s="89">
        <v>14</v>
      </c>
      <c r="F56" s="79"/>
      <c r="G56" s="80"/>
      <c r="H56" s="79"/>
      <c r="J56" s="85"/>
    </row>
    <row r="57" ht="30" customHeight="1" spans="1:10">
      <c r="A57" s="79">
        <v>52</v>
      </c>
      <c r="B57" s="6" t="s">
        <v>114</v>
      </c>
      <c r="C57" s="5" t="s">
        <v>115</v>
      </c>
      <c r="D57" s="89" t="s">
        <v>33</v>
      </c>
      <c r="E57" s="89">
        <v>4</v>
      </c>
      <c r="F57" s="79"/>
      <c r="G57" s="80"/>
      <c r="H57" s="79"/>
      <c r="J57" s="85"/>
    </row>
    <row r="58" ht="16" customHeight="1" spans="1:10">
      <c r="A58" s="79">
        <v>53</v>
      </c>
      <c r="B58" s="6" t="s">
        <v>116</v>
      </c>
      <c r="C58" s="6"/>
      <c r="D58" s="89" t="s">
        <v>117</v>
      </c>
      <c r="E58" s="89">
        <v>154.24</v>
      </c>
      <c r="F58" s="79"/>
      <c r="G58" s="80"/>
      <c r="H58" s="79"/>
      <c r="J58" s="85"/>
    </row>
    <row r="59" ht="16" customHeight="1" spans="1:10">
      <c r="A59" s="79">
        <v>54</v>
      </c>
      <c r="B59" s="6" t="s">
        <v>83</v>
      </c>
      <c r="C59" s="6" t="s">
        <v>118</v>
      </c>
      <c r="D59" s="89" t="s">
        <v>117</v>
      </c>
      <c r="E59" s="89">
        <v>572.9</v>
      </c>
      <c r="F59" s="79"/>
      <c r="G59" s="80"/>
      <c r="H59" s="79"/>
      <c r="J59" s="85"/>
    </row>
    <row r="60" ht="16" customHeight="1" spans="1:10">
      <c r="A60" s="79">
        <v>55</v>
      </c>
      <c r="B60" s="6" t="s">
        <v>119</v>
      </c>
      <c r="C60" s="6" t="s">
        <v>118</v>
      </c>
      <c r="D60" s="89" t="s">
        <v>117</v>
      </c>
      <c r="E60" s="89">
        <v>4</v>
      </c>
      <c r="F60" s="79"/>
      <c r="G60" s="80"/>
      <c r="H60" s="79"/>
      <c r="J60" s="85"/>
    </row>
    <row r="61" ht="16" customHeight="1" spans="1:10">
      <c r="A61" s="79">
        <v>56</v>
      </c>
      <c r="B61" s="6" t="s">
        <v>72</v>
      </c>
      <c r="C61" s="6" t="s">
        <v>120</v>
      </c>
      <c r="D61" s="89" t="s">
        <v>117</v>
      </c>
      <c r="E61" s="89">
        <v>165</v>
      </c>
      <c r="F61" s="79"/>
      <c r="G61" s="80"/>
      <c r="H61" s="79"/>
      <c r="J61" s="85"/>
    </row>
    <row r="62" ht="16" customHeight="1" spans="1:10">
      <c r="A62" s="79">
        <v>57</v>
      </c>
      <c r="B62" s="6" t="s">
        <v>121</v>
      </c>
      <c r="C62" s="6" t="s">
        <v>122</v>
      </c>
      <c r="D62" s="89" t="s">
        <v>117</v>
      </c>
      <c r="E62" s="89">
        <v>47.8</v>
      </c>
      <c r="F62" s="79"/>
      <c r="G62" s="80"/>
      <c r="H62" s="79"/>
      <c r="J62" s="85"/>
    </row>
    <row r="63" ht="16" customHeight="1" spans="1:10">
      <c r="A63" s="79">
        <v>58</v>
      </c>
      <c r="B63" s="6" t="s">
        <v>123</v>
      </c>
      <c r="C63" s="6" t="s">
        <v>124</v>
      </c>
      <c r="D63" s="89" t="s">
        <v>117</v>
      </c>
      <c r="E63" s="89">
        <v>131</v>
      </c>
      <c r="F63" s="79"/>
      <c r="G63" s="80"/>
      <c r="H63" s="79"/>
      <c r="J63" s="85"/>
    </row>
    <row r="64" ht="16" customHeight="1" spans="1:10">
      <c r="A64" s="79">
        <v>59</v>
      </c>
      <c r="B64" s="6" t="s">
        <v>125</v>
      </c>
      <c r="C64" s="6" t="s">
        <v>122</v>
      </c>
      <c r="D64" s="89" t="s">
        <v>117</v>
      </c>
      <c r="E64" s="89">
        <v>3</v>
      </c>
      <c r="F64" s="79"/>
      <c r="G64" s="80"/>
      <c r="H64" s="79"/>
      <c r="J64" s="85"/>
    </row>
    <row r="65" ht="16" customHeight="1" spans="1:10">
      <c r="A65" s="79">
        <v>60</v>
      </c>
      <c r="B65" s="6" t="s">
        <v>126</v>
      </c>
      <c r="C65" s="6" t="s">
        <v>127</v>
      </c>
      <c r="D65" s="89" t="s">
        <v>117</v>
      </c>
      <c r="E65" s="89">
        <v>13.4</v>
      </c>
      <c r="F65" s="79"/>
      <c r="G65" s="80"/>
      <c r="H65" s="79"/>
      <c r="J65" s="85"/>
    </row>
    <row r="66" ht="16" customHeight="1" spans="1:10">
      <c r="A66" s="79">
        <v>61</v>
      </c>
      <c r="B66" s="6" t="s">
        <v>128</v>
      </c>
      <c r="C66" s="6" t="s">
        <v>129</v>
      </c>
      <c r="D66" s="89" t="s">
        <v>117</v>
      </c>
      <c r="E66" s="89">
        <v>11.2</v>
      </c>
      <c r="F66" s="79"/>
      <c r="G66" s="80"/>
      <c r="H66" s="79"/>
      <c r="J66" s="85"/>
    </row>
    <row r="67" ht="16" customHeight="1" spans="1:10">
      <c r="A67" s="81" t="s">
        <v>130</v>
      </c>
      <c r="B67" s="82"/>
      <c r="C67" s="82"/>
      <c r="D67" s="82"/>
      <c r="E67" s="82"/>
      <c r="F67" s="82"/>
      <c r="G67" s="82"/>
      <c r="H67" s="83"/>
      <c r="J67" s="85"/>
    </row>
    <row r="68" ht="31" customHeight="1" spans="1:10">
      <c r="A68" s="79">
        <v>62</v>
      </c>
      <c r="B68" s="6" t="s">
        <v>97</v>
      </c>
      <c r="C68" s="5" t="s">
        <v>131</v>
      </c>
      <c r="D68" s="89" t="s">
        <v>33</v>
      </c>
      <c r="E68" s="89">
        <v>1</v>
      </c>
      <c r="F68" s="79"/>
      <c r="G68" s="80"/>
      <c r="H68" s="79"/>
      <c r="J68" s="85"/>
    </row>
    <row r="69" ht="14" customHeight="1" spans="1:10">
      <c r="A69" s="79">
        <v>63</v>
      </c>
      <c r="B69" s="6" t="s">
        <v>108</v>
      </c>
      <c r="C69" s="5" t="s">
        <v>109</v>
      </c>
      <c r="D69" s="89" t="s">
        <v>33</v>
      </c>
      <c r="E69" s="89">
        <v>2</v>
      </c>
      <c r="F69" s="79"/>
      <c r="G69" s="80"/>
      <c r="H69" s="79"/>
      <c r="J69" s="85"/>
    </row>
    <row r="70" ht="31" customHeight="1" spans="1:10">
      <c r="A70" s="79">
        <v>64</v>
      </c>
      <c r="B70" s="6" t="s">
        <v>104</v>
      </c>
      <c r="C70" s="5" t="s">
        <v>132</v>
      </c>
      <c r="D70" s="89" t="s">
        <v>33</v>
      </c>
      <c r="E70" s="89">
        <v>8</v>
      </c>
      <c r="F70" s="79"/>
      <c r="G70" s="80"/>
      <c r="H70" s="79"/>
      <c r="J70" s="85"/>
    </row>
    <row r="71" ht="31" customHeight="1" spans="1:10">
      <c r="A71" s="79">
        <v>65</v>
      </c>
      <c r="B71" s="6" t="s">
        <v>112</v>
      </c>
      <c r="C71" s="5" t="s">
        <v>133</v>
      </c>
      <c r="D71" s="89" t="s">
        <v>33</v>
      </c>
      <c r="E71" s="89">
        <v>8</v>
      </c>
      <c r="F71" s="79"/>
      <c r="G71" s="80"/>
      <c r="H71" s="79"/>
      <c r="J71" s="85"/>
    </row>
    <row r="72" ht="31" customHeight="1" spans="1:10">
      <c r="A72" s="79">
        <v>66</v>
      </c>
      <c r="B72" s="6" t="s">
        <v>114</v>
      </c>
      <c r="C72" s="5" t="s">
        <v>115</v>
      </c>
      <c r="D72" s="89" t="s">
        <v>33</v>
      </c>
      <c r="E72" s="89">
        <v>8</v>
      </c>
      <c r="F72" s="79"/>
      <c r="G72" s="80"/>
      <c r="H72" s="79"/>
      <c r="J72" s="85"/>
    </row>
    <row r="73" ht="16" customHeight="1" spans="1:10">
      <c r="A73" s="79">
        <v>67</v>
      </c>
      <c r="B73" s="6" t="s">
        <v>125</v>
      </c>
      <c r="C73" s="5" t="s">
        <v>127</v>
      </c>
      <c r="D73" s="89" t="s">
        <v>117</v>
      </c>
      <c r="E73" s="89">
        <v>12</v>
      </c>
      <c r="F73" s="79"/>
      <c r="G73" s="80"/>
      <c r="H73" s="79"/>
      <c r="J73" s="85"/>
    </row>
    <row r="74" ht="16" customHeight="1" spans="1:10">
      <c r="A74" s="79">
        <v>68</v>
      </c>
      <c r="B74" s="6" t="s">
        <v>126</v>
      </c>
      <c r="C74" s="5" t="s">
        <v>127</v>
      </c>
      <c r="D74" s="89" t="s">
        <v>117</v>
      </c>
      <c r="E74" s="89">
        <v>9</v>
      </c>
      <c r="F74" s="79"/>
      <c r="G74" s="80"/>
      <c r="H74" s="79"/>
      <c r="J74" s="85"/>
    </row>
    <row r="75" ht="16" customHeight="1" spans="1:10">
      <c r="A75" s="79">
        <v>69</v>
      </c>
      <c r="B75" s="6" t="s">
        <v>119</v>
      </c>
      <c r="C75" s="5" t="s">
        <v>127</v>
      </c>
      <c r="D75" s="89" t="s">
        <v>117</v>
      </c>
      <c r="E75" s="89">
        <v>11</v>
      </c>
      <c r="F75" s="79"/>
      <c r="G75" s="80"/>
      <c r="H75" s="79"/>
      <c r="J75" s="85"/>
    </row>
    <row r="76" ht="16" customHeight="1" spans="1:10">
      <c r="A76" s="79">
        <v>70</v>
      </c>
      <c r="B76" s="89" t="s">
        <v>121</v>
      </c>
      <c r="C76" s="5" t="s">
        <v>127</v>
      </c>
      <c r="D76" s="89" t="s">
        <v>117</v>
      </c>
      <c r="E76" s="89">
        <v>25.6</v>
      </c>
      <c r="F76" s="79"/>
      <c r="G76" s="80"/>
      <c r="H76" s="79"/>
      <c r="J76" s="85"/>
    </row>
    <row r="77" ht="16" customHeight="1" spans="1:10">
      <c r="A77" s="81" t="s">
        <v>134</v>
      </c>
      <c r="B77" s="82"/>
      <c r="C77" s="82"/>
      <c r="D77" s="82"/>
      <c r="E77" s="82"/>
      <c r="F77" s="82"/>
      <c r="G77" s="82"/>
      <c r="H77" s="83"/>
      <c r="J77" s="85"/>
    </row>
    <row r="78" ht="29" customHeight="1" spans="1:10">
      <c r="A78" s="79">
        <v>71</v>
      </c>
      <c r="B78" s="6" t="s">
        <v>93</v>
      </c>
      <c r="C78" s="5" t="s">
        <v>94</v>
      </c>
      <c r="D78" s="89" t="s">
        <v>33</v>
      </c>
      <c r="E78" s="89">
        <v>12</v>
      </c>
      <c r="F78" s="79"/>
      <c r="G78" s="80"/>
      <c r="H78" s="79"/>
      <c r="J78" s="85"/>
    </row>
    <row r="79" ht="27" customHeight="1" spans="1:10">
      <c r="A79" s="79">
        <v>72</v>
      </c>
      <c r="B79" s="6" t="s">
        <v>97</v>
      </c>
      <c r="C79" s="5" t="s">
        <v>99</v>
      </c>
      <c r="D79" s="89" t="s">
        <v>33</v>
      </c>
      <c r="E79" s="89">
        <v>5</v>
      </c>
      <c r="F79" s="79"/>
      <c r="G79" s="80"/>
      <c r="H79" s="79"/>
      <c r="J79" s="85"/>
    </row>
    <row r="80" ht="29" customHeight="1" spans="1:10">
      <c r="A80" s="79">
        <v>73</v>
      </c>
      <c r="B80" s="6" t="s">
        <v>104</v>
      </c>
      <c r="C80" s="5" t="s">
        <v>101</v>
      </c>
      <c r="D80" s="89" t="s">
        <v>33</v>
      </c>
      <c r="E80" s="89">
        <v>10</v>
      </c>
      <c r="F80" s="79"/>
      <c r="G80" s="80"/>
      <c r="H80" s="79"/>
      <c r="J80" s="85"/>
    </row>
    <row r="81" ht="16" customHeight="1" spans="1:10">
      <c r="A81" s="79">
        <v>74</v>
      </c>
      <c r="B81" s="6" t="s">
        <v>108</v>
      </c>
      <c r="C81" s="5" t="s">
        <v>135</v>
      </c>
      <c r="D81" s="89" t="s">
        <v>33</v>
      </c>
      <c r="E81" s="89">
        <v>6</v>
      </c>
      <c r="F81" s="79"/>
      <c r="G81" s="80"/>
      <c r="H81" s="79"/>
      <c r="J81" s="85"/>
    </row>
    <row r="82" ht="16" customHeight="1" spans="1:10">
      <c r="A82" s="79">
        <v>75</v>
      </c>
      <c r="B82" s="6" t="s">
        <v>116</v>
      </c>
      <c r="C82" s="6"/>
      <c r="D82" s="89" t="s">
        <v>117</v>
      </c>
      <c r="E82" s="89">
        <v>2057.16</v>
      </c>
      <c r="F82" s="79"/>
      <c r="G82" s="80"/>
      <c r="H82" s="79"/>
      <c r="J82" s="85"/>
    </row>
    <row r="83" ht="16" customHeight="1" spans="1:10">
      <c r="A83" s="79">
        <v>76</v>
      </c>
      <c r="B83" s="6" t="s">
        <v>123</v>
      </c>
      <c r="C83" s="6" t="s">
        <v>136</v>
      </c>
      <c r="D83" s="89" t="s">
        <v>33</v>
      </c>
      <c r="E83" s="89">
        <v>480</v>
      </c>
      <c r="F83" s="79"/>
      <c r="G83" s="80"/>
      <c r="H83" s="79"/>
      <c r="J83" s="85"/>
    </row>
    <row r="84" ht="16" customHeight="1" spans="1:10">
      <c r="A84" s="81" t="s">
        <v>137</v>
      </c>
      <c r="B84" s="82"/>
      <c r="C84" s="82"/>
      <c r="D84" s="82"/>
      <c r="E84" s="82"/>
      <c r="F84" s="82"/>
      <c r="G84" s="82"/>
      <c r="H84" s="83"/>
      <c r="J84" s="85"/>
    </row>
    <row r="85" ht="16" customHeight="1" spans="1:10">
      <c r="A85" s="79">
        <v>77</v>
      </c>
      <c r="B85" s="95" t="s">
        <v>138</v>
      </c>
      <c r="C85" s="95" t="s">
        <v>139</v>
      </c>
      <c r="D85" s="95" t="s">
        <v>33</v>
      </c>
      <c r="E85" s="95">
        <v>1</v>
      </c>
      <c r="F85" s="79"/>
      <c r="G85" s="80"/>
      <c r="H85" s="79"/>
      <c r="J85" s="85"/>
    </row>
    <row r="86" ht="16" customHeight="1" spans="1:10">
      <c r="A86" s="79">
        <v>78</v>
      </c>
      <c r="B86" s="95" t="s">
        <v>138</v>
      </c>
      <c r="C86" s="95" t="s">
        <v>140</v>
      </c>
      <c r="D86" s="95" t="s">
        <v>33</v>
      </c>
      <c r="E86" s="95">
        <v>1</v>
      </c>
      <c r="F86" s="79"/>
      <c r="G86" s="80"/>
      <c r="H86" s="79"/>
      <c r="J86" s="85"/>
    </row>
    <row r="87" ht="16" customHeight="1" spans="1:10">
      <c r="A87" s="79">
        <v>79</v>
      </c>
      <c r="B87" s="95" t="s">
        <v>138</v>
      </c>
      <c r="C87" s="95" t="s">
        <v>141</v>
      </c>
      <c r="D87" s="95" t="s">
        <v>33</v>
      </c>
      <c r="E87" s="95">
        <v>1</v>
      </c>
      <c r="F87" s="79"/>
      <c r="G87" s="80"/>
      <c r="H87" s="79"/>
      <c r="J87" s="85"/>
    </row>
    <row r="88" ht="16" customHeight="1" spans="1:10">
      <c r="A88" s="79">
        <v>80</v>
      </c>
      <c r="B88" s="96" t="s">
        <v>138</v>
      </c>
      <c r="C88" s="96" t="s">
        <v>142</v>
      </c>
      <c r="D88" s="96" t="s">
        <v>33</v>
      </c>
      <c r="E88" s="95">
        <f>9-3</f>
        <v>6</v>
      </c>
      <c r="F88" s="79"/>
      <c r="G88" s="80"/>
      <c r="H88" s="79"/>
      <c r="J88" s="85"/>
    </row>
    <row r="89" ht="16" customHeight="1" spans="1:10">
      <c r="A89" s="79">
        <v>81</v>
      </c>
      <c r="B89" s="96" t="s">
        <v>138</v>
      </c>
      <c r="C89" s="96" t="s">
        <v>143</v>
      </c>
      <c r="D89" s="96" t="s">
        <v>33</v>
      </c>
      <c r="E89" s="95">
        <v>103</v>
      </c>
      <c r="F89" s="79"/>
      <c r="G89" s="80"/>
      <c r="H89" s="79"/>
      <c r="J89" s="85"/>
    </row>
    <row r="90" ht="16" customHeight="1" spans="1:10">
      <c r="A90" s="79">
        <v>82</v>
      </c>
      <c r="B90" s="96" t="s">
        <v>138</v>
      </c>
      <c r="C90" s="96" t="s">
        <v>144</v>
      </c>
      <c r="D90" s="96" t="s">
        <v>33</v>
      </c>
      <c r="E90" s="95">
        <v>549</v>
      </c>
      <c r="F90" s="79"/>
      <c r="G90" s="80"/>
      <c r="H90" s="79"/>
      <c r="J90" s="85"/>
    </row>
    <row r="91" ht="16" customHeight="1" spans="1:10">
      <c r="A91" s="79">
        <v>83</v>
      </c>
      <c r="B91" s="96" t="s">
        <v>138</v>
      </c>
      <c r="C91" s="96" t="s">
        <v>145</v>
      </c>
      <c r="D91" s="96" t="s">
        <v>33</v>
      </c>
      <c r="E91" s="95">
        <f>775</f>
        <v>775</v>
      </c>
      <c r="F91" s="79"/>
      <c r="G91" s="80"/>
      <c r="H91" s="79"/>
      <c r="J91" s="85"/>
    </row>
    <row r="92" ht="16" customHeight="1" spans="1:10">
      <c r="A92" s="79">
        <v>84</v>
      </c>
      <c r="B92" s="96" t="s">
        <v>138</v>
      </c>
      <c r="C92" s="96" t="s">
        <v>146</v>
      </c>
      <c r="D92" s="96" t="s">
        <v>33</v>
      </c>
      <c r="E92" s="95">
        <v>3</v>
      </c>
      <c r="F92" s="79"/>
      <c r="G92" s="80"/>
      <c r="H92" s="79"/>
      <c r="J92" s="85"/>
    </row>
    <row r="93" ht="16" customHeight="1" spans="1:10">
      <c r="A93" s="79">
        <v>85</v>
      </c>
      <c r="B93" s="96" t="s">
        <v>138</v>
      </c>
      <c r="C93" s="96" t="s">
        <v>147</v>
      </c>
      <c r="D93" s="96" t="s">
        <v>33</v>
      </c>
      <c r="E93" s="95">
        <v>5</v>
      </c>
      <c r="F93" s="79"/>
      <c r="G93" s="80"/>
      <c r="H93" s="79"/>
      <c r="J93" s="85"/>
    </row>
    <row r="94" ht="16" customHeight="1" spans="1:10">
      <c r="A94" s="79">
        <v>86</v>
      </c>
      <c r="B94" s="95" t="s">
        <v>148</v>
      </c>
      <c r="C94" s="95" t="s">
        <v>140</v>
      </c>
      <c r="D94" s="95" t="s">
        <v>33</v>
      </c>
      <c r="E94" s="95">
        <v>8</v>
      </c>
      <c r="F94" s="79"/>
      <c r="G94" s="80"/>
      <c r="H94" s="79"/>
      <c r="J94" s="85"/>
    </row>
    <row r="95" ht="16" customHeight="1" spans="1:10">
      <c r="A95" s="79">
        <v>87</v>
      </c>
      <c r="B95" s="96" t="s">
        <v>148</v>
      </c>
      <c r="C95" s="96" t="s">
        <v>149</v>
      </c>
      <c r="D95" s="96" t="s">
        <v>33</v>
      </c>
      <c r="E95" s="95">
        <v>20</v>
      </c>
      <c r="F95" s="79"/>
      <c r="G95" s="80"/>
      <c r="H95" s="79"/>
      <c r="J95" s="85"/>
    </row>
    <row r="96" ht="16" customHeight="1" spans="1:10">
      <c r="A96" s="79">
        <v>88</v>
      </c>
      <c r="B96" s="96" t="s">
        <v>148</v>
      </c>
      <c r="C96" s="96" t="s">
        <v>150</v>
      </c>
      <c r="D96" s="96" t="s">
        <v>33</v>
      </c>
      <c r="E96" s="95">
        <v>1</v>
      </c>
      <c r="F96" s="79"/>
      <c r="G96" s="80"/>
      <c r="H96" s="79"/>
      <c r="J96" s="85"/>
    </row>
    <row r="97" ht="16" customHeight="1" spans="1:10">
      <c r="A97" s="79">
        <v>89</v>
      </c>
      <c r="B97" s="95" t="s">
        <v>95</v>
      </c>
      <c r="C97" s="95" t="s">
        <v>151</v>
      </c>
      <c r="D97" s="95" t="s">
        <v>33</v>
      </c>
      <c r="E97" s="95">
        <v>1</v>
      </c>
      <c r="F97" s="79"/>
      <c r="G97" s="80"/>
      <c r="H97" s="79"/>
      <c r="J97" s="85"/>
    </row>
    <row r="98" ht="16" customHeight="1" spans="1:10">
      <c r="A98" s="79">
        <v>90</v>
      </c>
      <c r="B98" s="96" t="s">
        <v>95</v>
      </c>
      <c r="C98" s="96" t="s">
        <v>152</v>
      </c>
      <c r="D98" s="96" t="s">
        <v>33</v>
      </c>
      <c r="E98" s="95">
        <v>126</v>
      </c>
      <c r="F98" s="79"/>
      <c r="G98" s="80"/>
      <c r="H98" s="79"/>
      <c r="J98" s="85"/>
    </row>
    <row r="99" ht="16" customHeight="1" spans="1:10">
      <c r="A99" s="79">
        <v>91</v>
      </c>
      <c r="B99" s="95" t="s">
        <v>31</v>
      </c>
      <c r="C99" s="95" t="s">
        <v>153</v>
      </c>
      <c r="D99" s="95" t="s">
        <v>33</v>
      </c>
      <c r="E99" s="95">
        <f>55+19</f>
        <v>74</v>
      </c>
      <c r="F99" s="79"/>
      <c r="G99" s="80"/>
      <c r="H99" s="79"/>
      <c r="J99" s="85"/>
    </row>
    <row r="100" ht="16" customHeight="1" spans="1:10">
      <c r="A100" s="79">
        <v>92</v>
      </c>
      <c r="B100" s="96" t="s">
        <v>31</v>
      </c>
      <c r="C100" s="96" t="s">
        <v>154</v>
      </c>
      <c r="D100" s="96" t="s">
        <v>33</v>
      </c>
      <c r="E100" s="95">
        <f>50-16</f>
        <v>34</v>
      </c>
      <c r="F100" s="79"/>
      <c r="G100" s="80"/>
      <c r="H100" s="79"/>
      <c r="J100" s="85"/>
    </row>
    <row r="101" ht="16" customHeight="1" spans="1:10">
      <c r="A101" s="79">
        <v>93</v>
      </c>
      <c r="B101" s="96" t="s">
        <v>31</v>
      </c>
      <c r="C101" s="96" t="s">
        <v>155</v>
      </c>
      <c r="D101" s="96" t="s">
        <v>33</v>
      </c>
      <c r="E101" s="95">
        <v>543</v>
      </c>
      <c r="F101" s="79"/>
      <c r="G101" s="80"/>
      <c r="H101" s="79"/>
      <c r="J101" s="85"/>
    </row>
    <row r="102" ht="16" customHeight="1" spans="1:10">
      <c r="A102" s="79">
        <v>94</v>
      </c>
      <c r="B102" s="96" t="s">
        <v>31</v>
      </c>
      <c r="C102" s="96" t="s">
        <v>156</v>
      </c>
      <c r="D102" s="96" t="s">
        <v>33</v>
      </c>
      <c r="E102" s="95">
        <v>303</v>
      </c>
      <c r="F102" s="79"/>
      <c r="G102" s="80"/>
      <c r="H102" s="79"/>
      <c r="J102" s="85"/>
    </row>
    <row r="103" ht="16" customHeight="1" spans="1:10">
      <c r="A103" s="79">
        <v>95</v>
      </c>
      <c r="B103" s="95" t="s">
        <v>89</v>
      </c>
      <c r="C103" s="95" t="s">
        <v>157</v>
      </c>
      <c r="D103" s="95" t="s">
        <v>33</v>
      </c>
      <c r="E103" s="95">
        <v>1</v>
      </c>
      <c r="F103" s="79"/>
      <c r="G103" s="80"/>
      <c r="H103" s="79"/>
      <c r="J103" s="85"/>
    </row>
    <row r="104" ht="16" customHeight="1" spans="1:10">
      <c r="A104" s="79">
        <v>96</v>
      </c>
      <c r="B104" s="96" t="s">
        <v>89</v>
      </c>
      <c r="C104" s="96" t="s">
        <v>158</v>
      </c>
      <c r="D104" s="96" t="s">
        <v>33</v>
      </c>
      <c r="E104" s="97">
        <f>17-9</f>
        <v>8</v>
      </c>
      <c r="F104" s="79"/>
      <c r="G104" s="80"/>
      <c r="H104" s="79"/>
      <c r="J104" s="85"/>
    </row>
    <row r="105" ht="16" customHeight="1" spans="1:10">
      <c r="A105" s="79">
        <v>97</v>
      </c>
      <c r="B105" s="95" t="s">
        <v>159</v>
      </c>
      <c r="C105" s="95" t="s">
        <v>151</v>
      </c>
      <c r="D105" s="95" t="s">
        <v>33</v>
      </c>
      <c r="E105" s="95">
        <v>3</v>
      </c>
      <c r="F105" s="79"/>
      <c r="G105" s="80"/>
      <c r="H105" s="79"/>
      <c r="J105" s="85"/>
    </row>
    <row r="106" ht="16" customHeight="1" spans="1:10">
      <c r="A106" s="79">
        <v>98</v>
      </c>
      <c r="B106" s="95" t="s">
        <v>159</v>
      </c>
      <c r="C106" s="95" t="s">
        <v>160</v>
      </c>
      <c r="D106" s="95" t="s">
        <v>33</v>
      </c>
      <c r="E106" s="95">
        <v>25</v>
      </c>
      <c r="F106" s="79"/>
      <c r="G106" s="80"/>
      <c r="H106" s="79"/>
      <c r="J106" s="85"/>
    </row>
    <row r="107" ht="16" customHeight="1" spans="1:10">
      <c r="A107" s="79">
        <v>99</v>
      </c>
      <c r="B107" s="96" t="s">
        <v>159</v>
      </c>
      <c r="C107" s="96" t="s">
        <v>161</v>
      </c>
      <c r="D107" s="96" t="s">
        <v>33</v>
      </c>
      <c r="E107" s="95">
        <v>798</v>
      </c>
      <c r="F107" s="79"/>
      <c r="G107" s="80"/>
      <c r="H107" s="79"/>
      <c r="J107" s="85"/>
    </row>
    <row r="108" ht="16" customHeight="1" spans="1:10">
      <c r="A108" s="79">
        <v>100</v>
      </c>
      <c r="B108" s="96" t="s">
        <v>159</v>
      </c>
      <c r="C108" s="96" t="s">
        <v>162</v>
      </c>
      <c r="D108" s="96" t="s">
        <v>33</v>
      </c>
      <c r="E108" s="95">
        <v>23</v>
      </c>
      <c r="F108" s="79"/>
      <c r="G108" s="80"/>
      <c r="H108" s="79"/>
      <c r="J108" s="85"/>
    </row>
    <row r="109" ht="16" customHeight="1" spans="1:10">
      <c r="A109" s="79">
        <v>101</v>
      </c>
      <c r="B109" s="96" t="s">
        <v>159</v>
      </c>
      <c r="C109" s="96" t="s">
        <v>163</v>
      </c>
      <c r="D109" s="96" t="s">
        <v>33</v>
      </c>
      <c r="E109" s="95">
        <v>297</v>
      </c>
      <c r="F109" s="79"/>
      <c r="G109" s="80"/>
      <c r="H109" s="79"/>
      <c r="J109" s="85"/>
    </row>
    <row r="110" ht="16" customHeight="1" spans="1:10">
      <c r="A110" s="79">
        <v>102</v>
      </c>
      <c r="B110" s="96" t="s">
        <v>159</v>
      </c>
      <c r="C110" s="96" t="s">
        <v>164</v>
      </c>
      <c r="D110" s="96" t="s">
        <v>33</v>
      </c>
      <c r="E110" s="95">
        <v>0</v>
      </c>
      <c r="F110" s="79"/>
      <c r="G110" s="80"/>
      <c r="H110" s="79"/>
      <c r="J110" s="85"/>
    </row>
    <row r="111" ht="16" customHeight="1" spans="1:10">
      <c r="A111" s="79">
        <v>103</v>
      </c>
      <c r="B111" s="95" t="s">
        <v>165</v>
      </c>
      <c r="C111" s="95" t="s">
        <v>140</v>
      </c>
      <c r="D111" s="95" t="s">
        <v>33</v>
      </c>
      <c r="E111" s="95">
        <v>0</v>
      </c>
      <c r="F111" s="79"/>
      <c r="G111" s="80"/>
      <c r="H111" s="79"/>
      <c r="J111" s="85"/>
    </row>
    <row r="112" ht="16" customHeight="1" spans="1:10">
      <c r="A112" s="79">
        <v>104</v>
      </c>
      <c r="B112" s="95" t="s">
        <v>165</v>
      </c>
      <c r="C112" s="95" t="s">
        <v>166</v>
      </c>
      <c r="D112" s="95" t="s">
        <v>33</v>
      </c>
      <c r="E112" s="95">
        <v>3</v>
      </c>
      <c r="F112" s="79"/>
      <c r="G112" s="80"/>
      <c r="H112" s="79"/>
      <c r="J112" s="85"/>
    </row>
    <row r="113" ht="16" customHeight="1" spans="1:10">
      <c r="A113" s="79">
        <v>105</v>
      </c>
      <c r="B113" s="96" t="s">
        <v>165</v>
      </c>
      <c r="C113" s="96" t="s">
        <v>167</v>
      </c>
      <c r="D113" s="96" t="s">
        <v>33</v>
      </c>
      <c r="E113" s="95">
        <v>1</v>
      </c>
      <c r="F113" s="79"/>
      <c r="G113" s="80"/>
      <c r="H113" s="79"/>
      <c r="J113" s="85"/>
    </row>
    <row r="114" ht="16" customHeight="1" spans="1:10">
      <c r="A114" s="79">
        <v>106</v>
      </c>
      <c r="B114" s="95" t="s">
        <v>168</v>
      </c>
      <c r="C114" s="95" t="s">
        <v>169</v>
      </c>
      <c r="D114" s="95" t="s">
        <v>33</v>
      </c>
      <c r="E114" s="95">
        <v>128</v>
      </c>
      <c r="F114" s="79"/>
      <c r="G114" s="80"/>
      <c r="H114" s="79"/>
      <c r="J114" s="85"/>
    </row>
    <row r="115" ht="16" customHeight="1" spans="1:10">
      <c r="A115" s="79">
        <v>107</v>
      </c>
      <c r="B115" s="96" t="s">
        <v>168</v>
      </c>
      <c r="C115" s="96" t="s">
        <v>170</v>
      </c>
      <c r="D115" s="96" t="s">
        <v>33</v>
      </c>
      <c r="E115" s="95">
        <v>10</v>
      </c>
      <c r="F115" s="79"/>
      <c r="G115" s="80"/>
      <c r="H115" s="79"/>
      <c r="J115" s="85"/>
    </row>
    <row r="116" ht="16" customHeight="1" spans="1:10">
      <c r="A116" s="79">
        <v>108</v>
      </c>
      <c r="B116" s="96" t="s">
        <v>168</v>
      </c>
      <c r="C116" s="96" t="s">
        <v>171</v>
      </c>
      <c r="D116" s="96" t="s">
        <v>33</v>
      </c>
      <c r="E116" s="95">
        <v>12</v>
      </c>
      <c r="F116" s="79"/>
      <c r="G116" s="80"/>
      <c r="H116" s="79"/>
      <c r="J116" s="85"/>
    </row>
    <row r="117" ht="16" customHeight="1" spans="1:10">
      <c r="A117" s="79">
        <v>109</v>
      </c>
      <c r="B117" s="96" t="s">
        <v>168</v>
      </c>
      <c r="C117" s="96" t="s">
        <v>172</v>
      </c>
      <c r="D117" s="96" t="s">
        <v>33</v>
      </c>
      <c r="E117" s="95">
        <v>345</v>
      </c>
      <c r="F117" s="98"/>
      <c r="G117" s="79"/>
      <c r="H117" s="99"/>
    </row>
    <row r="118" ht="16" customHeight="1" spans="1:10">
      <c r="A118" s="79">
        <v>110</v>
      </c>
      <c r="B118" s="96" t="s">
        <v>168</v>
      </c>
      <c r="C118" s="96" t="s">
        <v>173</v>
      </c>
      <c r="D118" s="96" t="s">
        <v>33</v>
      </c>
      <c r="E118" s="95">
        <f>371-19</f>
        <v>352</v>
      </c>
      <c r="F118" s="98"/>
      <c r="G118" s="79"/>
      <c r="H118" s="99"/>
    </row>
    <row r="119" ht="16" customHeight="1" spans="1:10">
      <c r="A119" s="79">
        <v>111</v>
      </c>
      <c r="B119" s="96" t="s">
        <v>168</v>
      </c>
      <c r="C119" s="96" t="s">
        <v>174</v>
      </c>
      <c r="D119" s="96" t="s">
        <v>33</v>
      </c>
      <c r="E119" s="95">
        <v>117</v>
      </c>
      <c r="F119" s="98"/>
      <c r="G119" s="79"/>
      <c r="H119" s="99"/>
    </row>
    <row r="120" ht="16" customHeight="1" spans="1:10">
      <c r="A120" s="79">
        <v>112</v>
      </c>
      <c r="B120" s="96" t="s">
        <v>168</v>
      </c>
      <c r="C120" s="96" t="s">
        <v>175</v>
      </c>
      <c r="D120" s="96" t="s">
        <v>33</v>
      </c>
      <c r="E120" s="95">
        <v>10</v>
      </c>
      <c r="F120" s="98"/>
      <c r="G120" s="79"/>
      <c r="H120" s="99"/>
    </row>
    <row r="121" ht="16" customHeight="1" spans="1:10">
      <c r="A121" s="79">
        <v>113</v>
      </c>
      <c r="B121" s="96" t="s">
        <v>168</v>
      </c>
      <c r="C121" s="96" t="s">
        <v>176</v>
      </c>
      <c r="D121" s="96" t="s">
        <v>33</v>
      </c>
      <c r="E121" s="95">
        <v>20</v>
      </c>
      <c r="F121" s="98"/>
      <c r="G121" s="79"/>
      <c r="H121" s="99"/>
    </row>
    <row r="122" ht="16" customHeight="1" spans="1:10">
      <c r="A122" s="79">
        <v>114</v>
      </c>
      <c r="B122" s="95" t="s">
        <v>110</v>
      </c>
      <c r="C122" s="95" t="s">
        <v>177</v>
      </c>
      <c r="D122" s="95" t="s">
        <v>33</v>
      </c>
      <c r="E122" s="95">
        <v>6</v>
      </c>
      <c r="F122" s="98"/>
      <c r="G122" s="79"/>
      <c r="H122" s="99"/>
    </row>
    <row r="123" ht="16" customHeight="1" spans="1:10">
      <c r="A123" s="79">
        <v>115</v>
      </c>
      <c r="B123" s="96" t="s">
        <v>110</v>
      </c>
      <c r="C123" s="96" t="s">
        <v>178</v>
      </c>
      <c r="D123" s="96" t="s">
        <v>33</v>
      </c>
      <c r="E123" s="95">
        <v>20</v>
      </c>
      <c r="F123" s="98"/>
      <c r="G123" s="79"/>
      <c r="H123" s="99"/>
    </row>
    <row r="124" ht="16" customHeight="1" spans="1:10">
      <c r="A124" s="79">
        <v>116</v>
      </c>
      <c r="B124" s="95" t="s">
        <v>179</v>
      </c>
      <c r="C124" s="95" t="s">
        <v>180</v>
      </c>
      <c r="D124" s="95" t="s">
        <v>33</v>
      </c>
      <c r="E124" s="95">
        <f>212+20</f>
        <v>232</v>
      </c>
      <c r="F124" s="98"/>
      <c r="G124" s="79"/>
      <c r="H124" s="99"/>
    </row>
    <row r="125" ht="16" customHeight="1" spans="1:10">
      <c r="A125" s="79">
        <v>117</v>
      </c>
      <c r="B125" s="96" t="s">
        <v>179</v>
      </c>
      <c r="C125" s="96" t="s">
        <v>181</v>
      </c>
      <c r="D125" s="96" t="s">
        <v>33</v>
      </c>
      <c r="E125" s="95">
        <f>1249-78</f>
        <v>1171</v>
      </c>
      <c r="F125" s="98"/>
      <c r="G125" s="79"/>
      <c r="H125" s="99"/>
    </row>
    <row r="126" ht="16" customHeight="1" spans="1:10">
      <c r="A126" s="79">
        <v>118</v>
      </c>
      <c r="B126" s="96" t="s">
        <v>179</v>
      </c>
      <c r="C126" s="96" t="s">
        <v>182</v>
      </c>
      <c r="D126" s="96" t="s">
        <v>33</v>
      </c>
      <c r="E126" s="95">
        <v>468</v>
      </c>
      <c r="F126" s="98"/>
      <c r="G126" s="79"/>
      <c r="H126" s="99"/>
    </row>
    <row r="127" ht="16" customHeight="1" spans="1:10">
      <c r="A127" s="79">
        <v>119</v>
      </c>
      <c r="B127" s="96" t="s">
        <v>179</v>
      </c>
      <c r="C127" s="96" t="s">
        <v>183</v>
      </c>
      <c r="D127" s="96" t="s">
        <v>33</v>
      </c>
      <c r="E127" s="95">
        <v>268</v>
      </c>
      <c r="F127" s="98"/>
      <c r="G127" s="79"/>
      <c r="H127" s="99"/>
    </row>
    <row r="128" ht="16" customHeight="1" spans="1:10">
      <c r="A128" s="79">
        <v>120</v>
      </c>
      <c r="B128" s="95" t="s">
        <v>80</v>
      </c>
      <c r="C128" s="95" t="s">
        <v>151</v>
      </c>
      <c r="D128" s="95" t="s">
        <v>33</v>
      </c>
      <c r="E128" s="95">
        <v>11</v>
      </c>
      <c r="F128" s="98"/>
      <c r="G128" s="79"/>
      <c r="H128" s="99"/>
    </row>
    <row r="129" ht="16" customHeight="1" spans="1:8">
      <c r="A129" s="79">
        <v>121</v>
      </c>
      <c r="B129" s="95" t="s">
        <v>36</v>
      </c>
      <c r="C129" s="95" t="s">
        <v>140</v>
      </c>
      <c r="D129" s="95" t="s">
        <v>33</v>
      </c>
      <c r="E129" s="95">
        <v>80</v>
      </c>
      <c r="F129" s="98"/>
      <c r="G129" s="79"/>
      <c r="H129" s="99"/>
    </row>
    <row r="130" ht="16" customHeight="1" spans="1:8">
      <c r="A130" s="79">
        <v>122</v>
      </c>
      <c r="B130" s="96" t="s">
        <v>36</v>
      </c>
      <c r="C130" s="96" t="s">
        <v>184</v>
      </c>
      <c r="D130" s="96" t="s">
        <v>33</v>
      </c>
      <c r="E130" s="95">
        <f>1428-1-102</f>
        <v>1325</v>
      </c>
      <c r="F130" s="98"/>
      <c r="G130" s="79"/>
      <c r="H130" s="99"/>
    </row>
    <row r="131" ht="16" customHeight="1" spans="1:8">
      <c r="A131" s="79">
        <v>123</v>
      </c>
      <c r="B131" s="95" t="s">
        <v>121</v>
      </c>
      <c r="C131" s="95" t="s">
        <v>185</v>
      </c>
      <c r="D131" s="100" t="s">
        <v>30</v>
      </c>
      <c r="E131" s="95">
        <v>816</v>
      </c>
      <c r="F131" s="98"/>
      <c r="G131" s="79"/>
      <c r="H131" s="99"/>
    </row>
    <row r="132" ht="16" customHeight="1" spans="1:8">
      <c r="A132" s="79">
        <v>124</v>
      </c>
      <c r="B132" s="96" t="s">
        <v>121</v>
      </c>
      <c r="C132" s="96" t="s">
        <v>186</v>
      </c>
      <c r="D132" s="96" t="s">
        <v>30</v>
      </c>
      <c r="E132" s="95">
        <f>457.01-25</f>
        <v>432.01</v>
      </c>
      <c r="F132" s="98"/>
      <c r="G132" s="79"/>
      <c r="H132" s="99"/>
    </row>
    <row r="133" ht="16" customHeight="1" spans="1:8">
      <c r="A133" s="79">
        <v>125</v>
      </c>
      <c r="B133" s="96" t="s">
        <v>121</v>
      </c>
      <c r="C133" s="96" t="s">
        <v>187</v>
      </c>
      <c r="D133" s="96" t="s">
        <v>30</v>
      </c>
      <c r="E133" s="95">
        <v>40</v>
      </c>
      <c r="F133" s="98"/>
      <c r="G133" s="79"/>
      <c r="H133" s="99"/>
    </row>
    <row r="134" ht="16" customHeight="1" spans="1:8">
      <c r="A134" s="79">
        <v>126</v>
      </c>
      <c r="B134" s="95" t="s">
        <v>188</v>
      </c>
      <c r="C134" s="95" t="s">
        <v>185</v>
      </c>
      <c r="D134" s="100" t="s">
        <v>30</v>
      </c>
      <c r="E134" s="95">
        <v>681.4</v>
      </c>
      <c r="F134" s="98"/>
      <c r="G134" s="79"/>
      <c r="H134" s="99"/>
    </row>
    <row r="135" ht="16" customHeight="1" spans="1:8">
      <c r="A135" s="79">
        <v>127</v>
      </c>
      <c r="B135" s="96" t="s">
        <v>188</v>
      </c>
      <c r="C135" s="96" t="s">
        <v>189</v>
      </c>
      <c r="D135" s="96" t="s">
        <v>33</v>
      </c>
      <c r="E135" s="95">
        <v>881</v>
      </c>
      <c r="F135" s="98"/>
      <c r="G135" s="79"/>
      <c r="H135" s="99"/>
    </row>
    <row r="136" ht="16" customHeight="1" spans="1:8">
      <c r="A136" s="79">
        <v>128</v>
      </c>
      <c r="B136" s="96" t="s">
        <v>188</v>
      </c>
      <c r="C136" s="96" t="s">
        <v>190</v>
      </c>
      <c r="D136" s="96" t="s">
        <v>33</v>
      </c>
      <c r="E136" s="95">
        <v>916</v>
      </c>
      <c r="F136" s="98"/>
      <c r="G136" s="79"/>
      <c r="H136" s="99"/>
    </row>
    <row r="137" ht="16" customHeight="1" spans="1:8">
      <c r="A137" s="79">
        <v>129</v>
      </c>
      <c r="B137" s="96" t="s">
        <v>191</v>
      </c>
      <c r="C137" s="95" t="s">
        <v>192</v>
      </c>
      <c r="D137" s="96" t="s">
        <v>33</v>
      </c>
      <c r="E137" s="95">
        <v>4</v>
      </c>
      <c r="F137" s="98"/>
      <c r="G137" s="79"/>
      <c r="H137" s="99"/>
    </row>
    <row r="138" ht="16" customHeight="1" spans="1:8">
      <c r="A138" s="79">
        <v>130</v>
      </c>
      <c r="B138" s="96" t="s">
        <v>193</v>
      </c>
      <c r="C138" s="96" t="s">
        <v>194</v>
      </c>
      <c r="D138" s="96" t="s">
        <v>33</v>
      </c>
      <c r="E138" s="95">
        <v>499</v>
      </c>
      <c r="F138" s="98"/>
      <c r="G138" s="79"/>
      <c r="H138" s="99"/>
    </row>
    <row r="139" ht="16" customHeight="1" spans="1:8">
      <c r="A139" s="79">
        <v>131</v>
      </c>
      <c r="B139" s="95" t="s">
        <v>195</v>
      </c>
      <c r="C139" s="95" t="s">
        <v>196</v>
      </c>
      <c r="D139" s="100" t="s">
        <v>30</v>
      </c>
      <c r="E139" s="95">
        <v>50</v>
      </c>
      <c r="F139" s="98"/>
      <c r="G139" s="79"/>
      <c r="H139" s="99"/>
    </row>
    <row r="140" ht="16" customHeight="1" spans="1:8">
      <c r="A140" s="79">
        <v>132</v>
      </c>
      <c r="B140" s="96" t="s">
        <v>195</v>
      </c>
      <c r="C140" s="96" t="s">
        <v>197</v>
      </c>
      <c r="D140" s="96" t="s">
        <v>30</v>
      </c>
      <c r="E140" s="95">
        <v>21</v>
      </c>
      <c r="F140" s="98"/>
      <c r="G140" s="79"/>
      <c r="H140" s="99"/>
    </row>
    <row r="141" ht="16" customHeight="1" spans="1:8">
      <c r="A141" s="79">
        <v>133</v>
      </c>
      <c r="B141" s="95" t="s">
        <v>198</v>
      </c>
      <c r="C141" s="95" t="s">
        <v>199</v>
      </c>
      <c r="D141" s="100" t="s">
        <v>30</v>
      </c>
      <c r="E141" s="95">
        <v>1057</v>
      </c>
      <c r="F141" s="98"/>
      <c r="G141" s="79"/>
      <c r="H141" s="99"/>
    </row>
    <row r="142" ht="16" customHeight="1" spans="1:8">
      <c r="A142" s="79">
        <v>134</v>
      </c>
      <c r="B142" s="95" t="s">
        <v>75</v>
      </c>
      <c r="C142" s="95" t="s">
        <v>200</v>
      </c>
      <c r="D142" s="100" t="s">
        <v>30</v>
      </c>
      <c r="E142" s="95">
        <v>0</v>
      </c>
      <c r="F142" s="98"/>
      <c r="G142" s="79"/>
      <c r="H142" s="99"/>
    </row>
    <row r="143" ht="16" customHeight="1" spans="1:8">
      <c r="A143" s="79">
        <v>135</v>
      </c>
      <c r="B143" s="95" t="s">
        <v>201</v>
      </c>
      <c r="C143" s="95" t="s">
        <v>202</v>
      </c>
      <c r="D143" s="100" t="s">
        <v>30</v>
      </c>
      <c r="E143" s="95">
        <v>3</v>
      </c>
      <c r="F143" s="98"/>
      <c r="G143" s="79"/>
      <c r="H143" s="99"/>
    </row>
    <row r="144" ht="16" customHeight="1" spans="1:8">
      <c r="A144" s="79">
        <v>136</v>
      </c>
      <c r="B144" s="95" t="s">
        <v>203</v>
      </c>
      <c r="C144" s="95" t="s">
        <v>204</v>
      </c>
      <c r="D144" s="100" t="s">
        <v>30</v>
      </c>
      <c r="E144" s="95">
        <f>85+150-55</f>
        <v>180</v>
      </c>
      <c r="F144" s="98"/>
      <c r="G144" s="79"/>
      <c r="H144" s="99"/>
    </row>
    <row r="145" ht="16" customHeight="1" spans="1:8">
      <c r="A145" s="79">
        <v>137</v>
      </c>
      <c r="B145" s="96" t="s">
        <v>203</v>
      </c>
      <c r="C145" s="96" t="s">
        <v>205</v>
      </c>
      <c r="D145" s="96" t="s">
        <v>30</v>
      </c>
      <c r="E145" s="95">
        <v>20</v>
      </c>
      <c r="F145" s="98"/>
      <c r="G145" s="79"/>
      <c r="H145" s="99"/>
    </row>
    <row r="146" ht="16" customHeight="1" spans="1:8">
      <c r="A146" s="79">
        <v>138</v>
      </c>
      <c r="B146" s="95" t="s">
        <v>206</v>
      </c>
      <c r="C146" s="95" t="s">
        <v>207</v>
      </c>
      <c r="D146" s="100" t="s">
        <v>30</v>
      </c>
      <c r="E146" s="95">
        <v>2</v>
      </c>
      <c r="F146" s="98"/>
      <c r="G146" s="79"/>
      <c r="H146" s="99"/>
    </row>
    <row r="147" ht="16" customHeight="1" spans="1:8">
      <c r="A147" s="79">
        <v>139</v>
      </c>
      <c r="B147" s="95" t="s">
        <v>77</v>
      </c>
      <c r="C147" s="95" t="s">
        <v>208</v>
      </c>
      <c r="D147" s="95" t="s">
        <v>33</v>
      </c>
      <c r="E147" s="95">
        <v>358</v>
      </c>
      <c r="F147" s="98"/>
      <c r="G147" s="79"/>
      <c r="H147" s="99"/>
    </row>
    <row r="148" ht="16" customHeight="1" spans="1:8">
      <c r="A148" s="79">
        <v>140</v>
      </c>
      <c r="B148" s="96" t="s">
        <v>77</v>
      </c>
      <c r="C148" s="96" t="s">
        <v>209</v>
      </c>
      <c r="D148" s="96" t="s">
        <v>33</v>
      </c>
      <c r="E148" s="95">
        <v>2180</v>
      </c>
      <c r="F148" s="98"/>
      <c r="G148" s="79"/>
      <c r="H148" s="99"/>
    </row>
    <row r="149" ht="16" customHeight="1" spans="1:8">
      <c r="A149" s="79">
        <v>141</v>
      </c>
      <c r="B149" s="96" t="s">
        <v>77</v>
      </c>
      <c r="C149" s="96" t="s">
        <v>210</v>
      </c>
      <c r="D149" s="96" t="s">
        <v>33</v>
      </c>
      <c r="E149" s="101">
        <v>60</v>
      </c>
      <c r="F149" s="98"/>
      <c r="G149" s="79"/>
      <c r="H149" s="99"/>
    </row>
    <row r="150" ht="16" customHeight="1" spans="1:8">
      <c r="A150" s="79">
        <v>142</v>
      </c>
      <c r="B150" s="95" t="s">
        <v>79</v>
      </c>
      <c r="C150" s="95" t="s">
        <v>211</v>
      </c>
      <c r="D150" s="95" t="s">
        <v>33</v>
      </c>
      <c r="E150" s="95">
        <v>20</v>
      </c>
      <c r="F150" s="98"/>
      <c r="G150" s="79"/>
      <c r="H150" s="99"/>
    </row>
    <row r="151" ht="16" customHeight="1" spans="1:8">
      <c r="A151" s="79">
        <v>143</v>
      </c>
      <c r="B151" s="96" t="s">
        <v>79</v>
      </c>
      <c r="C151" s="96" t="s">
        <v>212</v>
      </c>
      <c r="D151" s="96" t="s">
        <v>33</v>
      </c>
      <c r="E151" s="95">
        <v>42</v>
      </c>
      <c r="F151" s="98"/>
      <c r="G151" s="79"/>
      <c r="H151" s="99"/>
    </row>
    <row r="152" ht="16" customHeight="1" spans="1:8">
      <c r="A152" s="79">
        <v>144</v>
      </c>
      <c r="B152" s="95" t="s">
        <v>126</v>
      </c>
      <c r="C152" s="95" t="s">
        <v>213</v>
      </c>
      <c r="D152" s="100" t="s">
        <v>30</v>
      </c>
      <c r="E152" s="95">
        <v>40481.14</v>
      </c>
      <c r="F152" s="98"/>
      <c r="G152" s="79"/>
      <c r="H152" s="99"/>
    </row>
    <row r="153" ht="16" customHeight="1" spans="1:8">
      <c r="A153" s="79">
        <v>145</v>
      </c>
      <c r="B153" s="96" t="s">
        <v>128</v>
      </c>
      <c r="C153" s="96" t="s">
        <v>214</v>
      </c>
      <c r="D153" s="96" t="s">
        <v>215</v>
      </c>
      <c r="E153" s="101">
        <v>182</v>
      </c>
      <c r="F153" s="98"/>
      <c r="G153" s="79"/>
      <c r="H153" s="99"/>
    </row>
    <row r="154" ht="16" customHeight="1" spans="1:8">
      <c r="A154" s="79">
        <v>146</v>
      </c>
      <c r="B154" s="96" t="s">
        <v>128</v>
      </c>
      <c r="C154" s="96" t="s">
        <v>216</v>
      </c>
      <c r="D154" s="96" t="s">
        <v>215</v>
      </c>
      <c r="E154" s="101">
        <v>1184</v>
      </c>
      <c r="F154" s="98"/>
      <c r="G154" s="79"/>
      <c r="H154" s="99"/>
    </row>
    <row r="155" ht="16" customHeight="1" spans="1:8">
      <c r="A155" s="79">
        <v>147</v>
      </c>
      <c r="B155" s="96" t="s">
        <v>217</v>
      </c>
      <c r="C155" s="96" t="s">
        <v>218</v>
      </c>
      <c r="D155" s="96" t="s">
        <v>33</v>
      </c>
      <c r="E155" s="101">
        <f>12-9</f>
        <v>3</v>
      </c>
      <c r="F155" s="98"/>
      <c r="G155" s="79"/>
      <c r="H155" s="99"/>
    </row>
    <row r="156" ht="16" customHeight="1" spans="1:8">
      <c r="A156" s="79">
        <v>148</v>
      </c>
      <c r="B156" s="96" t="s">
        <v>217</v>
      </c>
      <c r="C156" s="96" t="s">
        <v>219</v>
      </c>
      <c r="D156" s="96" t="s">
        <v>33</v>
      </c>
      <c r="E156" s="101">
        <v>2</v>
      </c>
      <c r="F156" s="98"/>
      <c r="G156" s="79"/>
      <c r="H156" s="99"/>
    </row>
    <row r="157" ht="16" customHeight="1" spans="1:8">
      <c r="A157" s="79">
        <v>149</v>
      </c>
      <c r="B157" s="96" t="s">
        <v>217</v>
      </c>
      <c r="C157" s="96" t="s">
        <v>220</v>
      </c>
      <c r="D157" s="96" t="s">
        <v>33</v>
      </c>
      <c r="E157" s="101">
        <v>2</v>
      </c>
      <c r="F157" s="98"/>
      <c r="G157" s="79"/>
      <c r="H157" s="99"/>
    </row>
    <row r="158" ht="16" customHeight="1" spans="1:8">
      <c r="A158" s="79">
        <v>150</v>
      </c>
      <c r="B158" s="96" t="s">
        <v>217</v>
      </c>
      <c r="C158" s="96" t="s">
        <v>221</v>
      </c>
      <c r="D158" s="96" t="s">
        <v>33</v>
      </c>
      <c r="E158" s="101">
        <v>5</v>
      </c>
      <c r="F158" s="98"/>
      <c r="G158" s="79"/>
      <c r="H158" s="99"/>
    </row>
    <row r="159" ht="16" customHeight="1" spans="1:8">
      <c r="A159" s="79">
        <v>151</v>
      </c>
      <c r="B159" s="96" t="s">
        <v>53</v>
      </c>
      <c r="C159" s="96" t="s">
        <v>222</v>
      </c>
      <c r="D159" s="96" t="s">
        <v>33</v>
      </c>
      <c r="E159" s="101">
        <v>1</v>
      </c>
      <c r="F159" s="98"/>
      <c r="G159" s="79"/>
      <c r="H159" s="99"/>
    </row>
    <row r="160" ht="16" customHeight="1" spans="1:8">
      <c r="A160" s="79">
        <v>152</v>
      </c>
      <c r="B160" s="96" t="s">
        <v>223</v>
      </c>
      <c r="C160" s="96" t="s">
        <v>224</v>
      </c>
      <c r="D160" s="96" t="s">
        <v>33</v>
      </c>
      <c r="E160" s="101">
        <f>43-12</f>
        <v>31</v>
      </c>
      <c r="F160" s="98"/>
      <c r="G160" s="79"/>
      <c r="H160" s="99"/>
    </row>
    <row r="161" ht="16" customHeight="1" spans="1:8">
      <c r="A161" s="79">
        <v>153</v>
      </c>
      <c r="B161" s="102" t="s">
        <v>223</v>
      </c>
      <c r="C161" s="102" t="s">
        <v>225</v>
      </c>
      <c r="D161" s="102" t="s">
        <v>33</v>
      </c>
      <c r="E161" s="101">
        <v>111</v>
      </c>
      <c r="F161" s="98"/>
      <c r="G161" s="79"/>
      <c r="H161" s="99"/>
    </row>
    <row r="162" ht="16" customHeight="1" spans="1:8">
      <c r="A162" s="79">
        <v>154</v>
      </c>
      <c r="B162" s="96" t="s">
        <v>223</v>
      </c>
      <c r="C162" s="96" t="s">
        <v>226</v>
      </c>
      <c r="D162" s="96" t="s">
        <v>33</v>
      </c>
      <c r="E162" s="101">
        <v>6</v>
      </c>
      <c r="F162" s="98"/>
      <c r="G162" s="79"/>
      <c r="H162" s="99"/>
    </row>
    <row r="163" ht="16" customHeight="1" spans="1:8">
      <c r="A163" s="79">
        <v>155</v>
      </c>
      <c r="B163" s="96" t="s">
        <v>227</v>
      </c>
      <c r="C163" s="96" t="s">
        <v>228</v>
      </c>
      <c r="D163" s="96" t="s">
        <v>229</v>
      </c>
      <c r="E163" s="101">
        <v>4587</v>
      </c>
      <c r="F163" s="98"/>
      <c r="G163" s="79"/>
      <c r="H163" s="99"/>
    </row>
    <row r="164" ht="16" customHeight="1" spans="1:8">
      <c r="A164" s="79">
        <v>156</v>
      </c>
      <c r="B164" s="103" t="s">
        <v>230</v>
      </c>
      <c r="C164" s="103" t="s">
        <v>231</v>
      </c>
      <c r="D164" s="103" t="s">
        <v>33</v>
      </c>
      <c r="E164" s="101">
        <v>1</v>
      </c>
      <c r="F164" s="98"/>
      <c r="G164" s="79"/>
      <c r="H164" s="99"/>
    </row>
    <row r="165" ht="16" customHeight="1" spans="1:8">
      <c r="A165" s="79">
        <v>157</v>
      </c>
      <c r="B165" s="103" t="s">
        <v>230</v>
      </c>
      <c r="C165" s="103" t="s">
        <v>232</v>
      </c>
      <c r="D165" s="103" t="s">
        <v>33</v>
      </c>
      <c r="E165" s="101">
        <v>2</v>
      </c>
      <c r="F165" s="98"/>
      <c r="G165" s="79"/>
      <c r="H165" s="99"/>
    </row>
    <row r="166" ht="16" customHeight="1" spans="1:8">
      <c r="A166" s="79">
        <v>158</v>
      </c>
      <c r="B166" s="103" t="s">
        <v>230</v>
      </c>
      <c r="C166" s="103" t="s">
        <v>233</v>
      </c>
      <c r="D166" s="103" t="s">
        <v>33</v>
      </c>
      <c r="E166" s="101">
        <v>11</v>
      </c>
      <c r="F166" s="98"/>
      <c r="G166" s="79"/>
      <c r="H166" s="99"/>
    </row>
    <row r="167" ht="16" customHeight="1" spans="1:8">
      <c r="A167" s="79">
        <v>159</v>
      </c>
      <c r="B167" s="103" t="s">
        <v>230</v>
      </c>
      <c r="C167" s="103" t="s">
        <v>234</v>
      </c>
      <c r="D167" s="103" t="s">
        <v>33</v>
      </c>
      <c r="E167" s="101">
        <v>9</v>
      </c>
      <c r="F167" s="98"/>
      <c r="G167" s="79"/>
      <c r="H167" s="99"/>
    </row>
    <row r="168" ht="16" customHeight="1" spans="1:8">
      <c r="A168" s="79">
        <v>160</v>
      </c>
      <c r="B168" s="103" t="s">
        <v>230</v>
      </c>
      <c r="C168" s="103" t="s">
        <v>235</v>
      </c>
      <c r="D168" s="103" t="s">
        <v>33</v>
      </c>
      <c r="E168" s="101">
        <v>2</v>
      </c>
      <c r="F168" s="98"/>
      <c r="G168" s="79"/>
      <c r="H168" s="99"/>
    </row>
    <row r="169" ht="16" customHeight="1" spans="1:8">
      <c r="A169" s="79">
        <v>161</v>
      </c>
      <c r="B169" s="96" t="s">
        <v>55</v>
      </c>
      <c r="C169" s="96" t="s">
        <v>236</v>
      </c>
      <c r="D169" s="96" t="s">
        <v>33</v>
      </c>
      <c r="E169" s="101">
        <v>542</v>
      </c>
      <c r="F169" s="98"/>
      <c r="G169" s="79"/>
      <c r="H169" s="99"/>
    </row>
    <row r="170" ht="16" customHeight="1" spans="1:8">
      <c r="A170" s="79">
        <v>162</v>
      </c>
      <c r="B170" s="96" t="s">
        <v>55</v>
      </c>
      <c r="C170" s="96" t="s">
        <v>237</v>
      </c>
      <c r="D170" s="96" t="s">
        <v>33</v>
      </c>
      <c r="E170" s="101">
        <v>154</v>
      </c>
      <c r="F170" s="98"/>
      <c r="G170" s="79"/>
      <c r="H170" s="99"/>
    </row>
    <row r="171" ht="16" customHeight="1" spans="1:8">
      <c r="A171" s="79">
        <v>163</v>
      </c>
      <c r="B171" s="96" t="s">
        <v>55</v>
      </c>
      <c r="C171" s="96" t="s">
        <v>238</v>
      </c>
      <c r="D171" s="96" t="s">
        <v>33</v>
      </c>
      <c r="E171" s="101">
        <v>43</v>
      </c>
      <c r="F171" s="98"/>
      <c r="G171" s="79"/>
      <c r="H171" s="99"/>
    </row>
    <row r="172" ht="16" customHeight="1" spans="1:8">
      <c r="A172" s="79">
        <v>164</v>
      </c>
      <c r="B172" s="96" t="s">
        <v>55</v>
      </c>
      <c r="C172" s="96" t="s">
        <v>239</v>
      </c>
      <c r="D172" s="96" t="s">
        <v>33</v>
      </c>
      <c r="E172" s="101">
        <v>18</v>
      </c>
      <c r="F172" s="98"/>
      <c r="G172" s="79"/>
      <c r="H172" s="99"/>
    </row>
    <row r="173" ht="16" customHeight="1" spans="1:8">
      <c r="A173" s="79">
        <v>165</v>
      </c>
      <c r="B173" s="96" t="s">
        <v>240</v>
      </c>
      <c r="C173" s="96" t="s">
        <v>241</v>
      </c>
      <c r="D173" s="96" t="s">
        <v>33</v>
      </c>
      <c r="E173" s="101">
        <v>31</v>
      </c>
      <c r="F173" s="98"/>
      <c r="G173" s="79"/>
      <c r="H173" s="99"/>
    </row>
    <row r="174" ht="16" customHeight="1" spans="1:8">
      <c r="A174" s="79">
        <v>166</v>
      </c>
      <c r="B174" s="96" t="s">
        <v>240</v>
      </c>
      <c r="C174" s="96" t="s">
        <v>242</v>
      </c>
      <c r="D174" s="96" t="s">
        <v>33</v>
      </c>
      <c r="E174" s="101">
        <v>2</v>
      </c>
      <c r="F174" s="98"/>
      <c r="G174" s="79"/>
      <c r="H174" s="99"/>
    </row>
    <row r="175" ht="16" customHeight="1" spans="1:8">
      <c r="A175" s="79">
        <v>167</v>
      </c>
      <c r="B175" s="96" t="s">
        <v>240</v>
      </c>
      <c r="C175" s="96" t="s">
        <v>243</v>
      </c>
      <c r="D175" s="96" t="s">
        <v>33</v>
      </c>
      <c r="E175" s="101">
        <v>2</v>
      </c>
      <c r="F175" s="98"/>
      <c r="G175" s="79"/>
      <c r="H175" s="99"/>
    </row>
    <row r="176" ht="16" customHeight="1" spans="1:8">
      <c r="A176" s="79">
        <v>168</v>
      </c>
      <c r="B176" s="96" t="s">
        <v>244</v>
      </c>
      <c r="C176" s="96" t="s">
        <v>245</v>
      </c>
      <c r="D176" s="96" t="s">
        <v>33</v>
      </c>
      <c r="E176" s="101">
        <v>1192</v>
      </c>
      <c r="F176" s="98"/>
      <c r="G176" s="79"/>
      <c r="H176" s="99"/>
    </row>
    <row r="177" ht="16" customHeight="1" spans="1:8">
      <c r="A177" s="79">
        <v>169</v>
      </c>
      <c r="B177" s="96" t="s">
        <v>61</v>
      </c>
      <c r="C177" s="96" t="s">
        <v>246</v>
      </c>
      <c r="D177" s="96" t="s">
        <v>33</v>
      </c>
      <c r="E177" s="101">
        <v>165</v>
      </c>
      <c r="F177" s="98"/>
      <c r="G177" s="79"/>
      <c r="H177" s="99"/>
    </row>
    <row r="178" ht="16" customHeight="1" spans="1:8">
      <c r="A178" s="79">
        <v>170</v>
      </c>
      <c r="B178" s="96" t="s">
        <v>61</v>
      </c>
      <c r="C178" s="96" t="s">
        <v>247</v>
      </c>
      <c r="D178" s="96" t="s">
        <v>33</v>
      </c>
      <c r="E178" s="101">
        <v>13</v>
      </c>
      <c r="F178" s="98"/>
      <c r="G178" s="79"/>
      <c r="H178" s="99"/>
    </row>
    <row r="179" ht="16" customHeight="1" spans="1:8">
      <c r="A179" s="79">
        <v>171</v>
      </c>
      <c r="B179" s="96" t="s">
        <v>61</v>
      </c>
      <c r="C179" s="96" t="s">
        <v>248</v>
      </c>
      <c r="D179" s="96" t="s">
        <v>33</v>
      </c>
      <c r="E179" s="101">
        <v>5</v>
      </c>
      <c r="F179" s="98"/>
      <c r="G179" s="79"/>
      <c r="H179" s="99"/>
    </row>
    <row r="180" ht="16" customHeight="1" spans="1:8">
      <c r="A180" s="79">
        <v>172</v>
      </c>
      <c r="B180" s="96" t="s">
        <v>61</v>
      </c>
      <c r="C180" s="96" t="s">
        <v>249</v>
      </c>
      <c r="D180" s="96" t="s">
        <v>33</v>
      </c>
      <c r="E180" s="101">
        <v>1</v>
      </c>
      <c r="F180" s="98"/>
      <c r="G180" s="79"/>
      <c r="H180" s="99"/>
    </row>
    <row r="181" ht="16" customHeight="1" spans="1:8">
      <c r="A181" s="79">
        <v>173</v>
      </c>
      <c r="B181" s="96" t="s">
        <v>61</v>
      </c>
      <c r="C181" s="96" t="s">
        <v>250</v>
      </c>
      <c r="D181" s="96" t="s">
        <v>33</v>
      </c>
      <c r="E181" s="101">
        <v>1</v>
      </c>
      <c r="F181" s="98"/>
      <c r="G181" s="79"/>
      <c r="H181" s="99"/>
    </row>
    <row r="182" ht="16" customHeight="1" spans="1:8">
      <c r="A182" s="79">
        <v>174</v>
      </c>
      <c r="B182" s="96" t="s">
        <v>61</v>
      </c>
      <c r="C182" s="96" t="s">
        <v>251</v>
      </c>
      <c r="D182" s="96" t="s">
        <v>33</v>
      </c>
      <c r="E182" s="101">
        <v>51</v>
      </c>
      <c r="F182" s="98"/>
      <c r="G182" s="79"/>
      <c r="H182" s="99"/>
    </row>
    <row r="183" ht="16" customHeight="1" spans="1:8">
      <c r="A183" s="79">
        <v>175</v>
      </c>
      <c r="B183" s="96" t="s">
        <v>252</v>
      </c>
      <c r="C183" s="96" t="s">
        <v>253</v>
      </c>
      <c r="D183" s="96" t="s">
        <v>33</v>
      </c>
      <c r="E183" s="101">
        <f>93-5-33</f>
        <v>55</v>
      </c>
      <c r="F183" s="98"/>
      <c r="G183" s="79"/>
      <c r="H183" s="99"/>
    </row>
    <row r="184" ht="16" customHeight="1" spans="1:8">
      <c r="A184" s="79">
        <v>176</v>
      </c>
      <c r="B184" s="96" t="s">
        <v>254</v>
      </c>
      <c r="C184" s="96" t="s">
        <v>255</v>
      </c>
      <c r="D184" s="96" t="s">
        <v>215</v>
      </c>
      <c r="E184" s="101">
        <v>2148</v>
      </c>
      <c r="F184" s="98"/>
      <c r="G184" s="79"/>
      <c r="H184" s="99"/>
    </row>
    <row r="185" ht="16" customHeight="1" spans="1:8">
      <c r="A185" s="79">
        <v>177</v>
      </c>
      <c r="B185" s="96" t="s">
        <v>254</v>
      </c>
      <c r="C185" s="96" t="s">
        <v>256</v>
      </c>
      <c r="D185" s="96" t="s">
        <v>215</v>
      </c>
      <c r="E185" s="101">
        <f>828-20-15</f>
        <v>793</v>
      </c>
      <c r="F185" s="98"/>
      <c r="G185" s="79"/>
      <c r="H185" s="99"/>
    </row>
    <row r="186" ht="16" customHeight="1" spans="1:8">
      <c r="A186" s="79">
        <v>178</v>
      </c>
      <c r="B186" s="96" t="s">
        <v>257</v>
      </c>
      <c r="C186" s="96" t="s">
        <v>258</v>
      </c>
      <c r="D186" s="96" t="s">
        <v>33</v>
      </c>
      <c r="E186" s="101">
        <v>57</v>
      </c>
      <c r="F186" s="98"/>
      <c r="G186" s="79"/>
      <c r="H186" s="99"/>
    </row>
    <row r="187" ht="16" customHeight="1" spans="1:8">
      <c r="A187" s="79">
        <v>179</v>
      </c>
      <c r="B187" s="96" t="s">
        <v>257</v>
      </c>
      <c r="C187" s="96" t="s">
        <v>259</v>
      </c>
      <c r="D187" s="96" t="s">
        <v>33</v>
      </c>
      <c r="E187" s="101">
        <v>153</v>
      </c>
      <c r="F187" s="98"/>
      <c r="G187" s="79"/>
      <c r="H187" s="99"/>
    </row>
    <row r="188" ht="16" customHeight="1" spans="1:8">
      <c r="A188" s="79">
        <v>180</v>
      </c>
      <c r="B188" s="96" t="s">
        <v>257</v>
      </c>
      <c r="C188" s="96" t="s">
        <v>260</v>
      </c>
      <c r="D188" s="96" t="s">
        <v>33</v>
      </c>
      <c r="E188" s="101">
        <v>868</v>
      </c>
      <c r="F188" s="98"/>
      <c r="G188" s="79"/>
      <c r="H188" s="99"/>
    </row>
    <row r="189" ht="16" customHeight="1" spans="1:8">
      <c r="A189" s="79">
        <v>181</v>
      </c>
      <c r="B189" s="96" t="s">
        <v>257</v>
      </c>
      <c r="C189" s="96" t="s">
        <v>261</v>
      </c>
      <c r="D189" s="96" t="s">
        <v>33</v>
      </c>
      <c r="E189" s="101">
        <v>612</v>
      </c>
      <c r="F189" s="98"/>
      <c r="G189" s="79"/>
      <c r="H189" s="99"/>
    </row>
    <row r="190" ht="16" customHeight="1" spans="1:8">
      <c r="A190" s="79">
        <v>182</v>
      </c>
      <c r="B190" s="96" t="s">
        <v>44</v>
      </c>
      <c r="C190" s="96" t="s">
        <v>262</v>
      </c>
      <c r="D190" s="96" t="s">
        <v>33</v>
      </c>
      <c r="E190" s="101">
        <v>108</v>
      </c>
      <c r="F190" s="98"/>
      <c r="G190" s="79"/>
      <c r="H190" s="99"/>
    </row>
    <row r="191" ht="16" customHeight="1" spans="1:8">
      <c r="A191" s="79">
        <v>183</v>
      </c>
      <c r="B191" s="96" t="s">
        <v>44</v>
      </c>
      <c r="C191" s="96" t="s">
        <v>263</v>
      </c>
      <c r="D191" s="96" t="s">
        <v>33</v>
      </c>
      <c r="E191" s="101">
        <v>238</v>
      </c>
      <c r="F191" s="98"/>
      <c r="G191" s="79"/>
      <c r="H191" s="99"/>
    </row>
    <row r="192" ht="16" customHeight="1" spans="1:8">
      <c r="A192" s="79">
        <v>184</v>
      </c>
      <c r="B192" s="96" t="s">
        <v>264</v>
      </c>
      <c r="C192" s="96" t="s">
        <v>265</v>
      </c>
      <c r="D192" s="96" t="s">
        <v>33</v>
      </c>
      <c r="E192" s="101">
        <v>159</v>
      </c>
      <c r="F192" s="98"/>
      <c r="G192" s="79"/>
      <c r="H192" s="99"/>
    </row>
    <row r="193" ht="16" customHeight="1" spans="1:8">
      <c r="A193" s="79">
        <v>185</v>
      </c>
      <c r="B193" s="96" t="s">
        <v>69</v>
      </c>
      <c r="C193" s="96" t="s">
        <v>266</v>
      </c>
      <c r="D193" s="96" t="s">
        <v>33</v>
      </c>
      <c r="E193" s="101">
        <f>9</f>
        <v>9</v>
      </c>
      <c r="F193" s="98"/>
      <c r="G193" s="79"/>
      <c r="H193" s="99"/>
    </row>
    <row r="194" ht="16" customHeight="1" spans="1:8">
      <c r="A194" s="79">
        <v>186</v>
      </c>
      <c r="B194" s="96" t="s">
        <v>69</v>
      </c>
      <c r="C194" s="96" t="s">
        <v>267</v>
      </c>
      <c r="D194" s="96" t="s">
        <v>33</v>
      </c>
      <c r="E194" s="101">
        <v>91</v>
      </c>
      <c r="F194" s="98"/>
      <c r="G194" s="79"/>
      <c r="H194" s="99"/>
    </row>
    <row r="195" ht="16" customHeight="1" spans="1:8">
      <c r="A195" s="79">
        <v>187</v>
      </c>
      <c r="B195" s="96" t="s">
        <v>268</v>
      </c>
      <c r="C195" s="96" t="s">
        <v>269</v>
      </c>
      <c r="D195" s="96" t="s">
        <v>33</v>
      </c>
      <c r="E195" s="101">
        <v>1</v>
      </c>
      <c r="F195" s="98"/>
      <c r="G195" s="79"/>
      <c r="H195" s="99"/>
    </row>
    <row r="196" ht="16" customHeight="1" spans="1:8">
      <c r="A196" s="79">
        <v>188</v>
      </c>
      <c r="B196" s="96" t="s">
        <v>268</v>
      </c>
      <c r="C196" s="96" t="s">
        <v>270</v>
      </c>
      <c r="D196" s="96" t="s">
        <v>33</v>
      </c>
      <c r="E196" s="101">
        <v>5</v>
      </c>
      <c r="F196" s="98"/>
      <c r="G196" s="79"/>
      <c r="H196" s="99"/>
    </row>
    <row r="197" ht="16" customHeight="1" spans="1:8">
      <c r="A197" s="79">
        <v>189</v>
      </c>
      <c r="B197" s="96" t="s">
        <v>271</v>
      </c>
      <c r="C197" s="96" t="s">
        <v>272</v>
      </c>
      <c r="D197" s="96" t="s">
        <v>33</v>
      </c>
      <c r="E197" s="101">
        <f>300-140</f>
        <v>160</v>
      </c>
      <c r="F197" s="98"/>
      <c r="G197" s="79"/>
      <c r="H197" s="99"/>
    </row>
    <row r="198" ht="16" customHeight="1" spans="1:8">
      <c r="A198" s="79">
        <v>190</v>
      </c>
      <c r="B198" s="96" t="s">
        <v>271</v>
      </c>
      <c r="C198" s="96" t="s">
        <v>205</v>
      </c>
      <c r="D198" s="96" t="s">
        <v>30</v>
      </c>
      <c r="E198" s="101">
        <v>150</v>
      </c>
      <c r="F198" s="98"/>
      <c r="G198" s="79"/>
      <c r="H198" s="99"/>
    </row>
    <row r="199" ht="16" customHeight="1" spans="1:8">
      <c r="A199" s="79">
        <v>191</v>
      </c>
      <c r="B199" s="96" t="s">
        <v>273</v>
      </c>
      <c r="C199" s="96" t="s">
        <v>274</v>
      </c>
      <c r="D199" s="96" t="s">
        <v>33</v>
      </c>
      <c r="E199" s="101">
        <v>7</v>
      </c>
      <c r="F199" s="98"/>
      <c r="G199" s="79"/>
      <c r="H199" s="99"/>
    </row>
    <row r="200" ht="16" customHeight="1" spans="1:8">
      <c r="A200" s="79">
        <v>192</v>
      </c>
      <c r="B200" s="96" t="s">
        <v>275</v>
      </c>
      <c r="C200" s="96" t="s">
        <v>276</v>
      </c>
      <c r="D200" s="96" t="s">
        <v>33</v>
      </c>
      <c r="E200" s="101">
        <v>5</v>
      </c>
      <c r="F200" s="98"/>
      <c r="G200" s="79"/>
      <c r="H200" s="99"/>
    </row>
    <row r="201" ht="16" customHeight="1" spans="1:8">
      <c r="A201" s="79">
        <v>193</v>
      </c>
      <c r="B201" s="96" t="s">
        <v>275</v>
      </c>
      <c r="C201" s="96" t="s">
        <v>277</v>
      </c>
      <c r="D201" s="96" t="s">
        <v>33</v>
      </c>
      <c r="E201" s="101">
        <v>375</v>
      </c>
      <c r="F201" s="98"/>
      <c r="G201" s="79"/>
      <c r="H201" s="99"/>
    </row>
    <row r="202" ht="16" customHeight="1" spans="1:8">
      <c r="A202" s="79">
        <v>194</v>
      </c>
      <c r="B202" s="103" t="s">
        <v>278</v>
      </c>
      <c r="C202" s="103" t="s">
        <v>279</v>
      </c>
      <c r="D202" s="103" t="s">
        <v>117</v>
      </c>
      <c r="E202" s="101">
        <v>75</v>
      </c>
      <c r="F202" s="98"/>
      <c r="G202" s="79"/>
      <c r="H202" s="99"/>
    </row>
    <row r="203" ht="16" customHeight="1" spans="1:8">
      <c r="A203" s="79">
        <v>195</v>
      </c>
      <c r="B203" s="96" t="s">
        <v>278</v>
      </c>
      <c r="C203" s="96" t="s">
        <v>280</v>
      </c>
      <c r="D203" s="96" t="s">
        <v>30</v>
      </c>
      <c r="E203" s="101">
        <v>132</v>
      </c>
      <c r="F203" s="98"/>
      <c r="G203" s="79"/>
      <c r="H203" s="99"/>
    </row>
    <row r="204" ht="16" customHeight="1" spans="1:8">
      <c r="A204" s="79">
        <v>196</v>
      </c>
      <c r="B204" s="96" t="s">
        <v>278</v>
      </c>
      <c r="C204" s="96" t="s">
        <v>281</v>
      </c>
      <c r="D204" s="96" t="s">
        <v>30</v>
      </c>
      <c r="E204" s="101">
        <v>0</v>
      </c>
      <c r="F204" s="98"/>
      <c r="G204" s="79"/>
      <c r="H204" s="99"/>
    </row>
    <row r="205" ht="16" customHeight="1" spans="1:8">
      <c r="A205" s="79">
        <v>197</v>
      </c>
      <c r="B205" s="96" t="s">
        <v>278</v>
      </c>
      <c r="C205" s="96" t="s">
        <v>282</v>
      </c>
      <c r="D205" s="96" t="s">
        <v>30</v>
      </c>
      <c r="E205" s="101">
        <v>20</v>
      </c>
      <c r="F205" s="98"/>
      <c r="G205" s="79"/>
      <c r="H205" s="99"/>
    </row>
    <row r="206" ht="16" customHeight="1" spans="1:8">
      <c r="A206" s="79">
        <v>198</v>
      </c>
      <c r="B206" s="96" t="s">
        <v>73</v>
      </c>
      <c r="C206" s="96" t="s">
        <v>283</v>
      </c>
      <c r="D206" s="96" t="s">
        <v>33</v>
      </c>
      <c r="E206" s="101">
        <v>0</v>
      </c>
      <c r="F206" s="98"/>
      <c r="G206" s="79"/>
      <c r="H206" s="99"/>
    </row>
    <row r="207" ht="16" customHeight="1" spans="1:8">
      <c r="A207" s="79">
        <v>199</v>
      </c>
      <c r="B207" s="96" t="s">
        <v>284</v>
      </c>
      <c r="C207" s="96" t="s">
        <v>285</v>
      </c>
      <c r="D207" s="96" t="s">
        <v>33</v>
      </c>
      <c r="E207" s="101">
        <v>0</v>
      </c>
      <c r="F207" s="98"/>
      <c r="G207" s="79"/>
      <c r="H207" s="99"/>
    </row>
    <row r="208" ht="16" customHeight="1" spans="1:8">
      <c r="A208" s="79">
        <v>200</v>
      </c>
      <c r="B208" s="96" t="s">
        <v>284</v>
      </c>
      <c r="C208" s="96" t="s">
        <v>286</v>
      </c>
      <c r="D208" s="96" t="s">
        <v>33</v>
      </c>
      <c r="E208" s="101">
        <v>0</v>
      </c>
      <c r="F208" s="98"/>
      <c r="G208" s="79"/>
      <c r="H208" s="99"/>
    </row>
    <row r="209" ht="16" customHeight="1" spans="1:8">
      <c r="A209" s="79">
        <v>201</v>
      </c>
      <c r="B209" s="96" t="s">
        <v>284</v>
      </c>
      <c r="C209" s="96" t="s">
        <v>239</v>
      </c>
      <c r="D209" s="96" t="s">
        <v>33</v>
      </c>
      <c r="E209" s="101">
        <v>6</v>
      </c>
      <c r="F209" s="98"/>
      <c r="G209" s="79"/>
      <c r="H209" s="99"/>
    </row>
    <row r="210" ht="16" customHeight="1" spans="1:8">
      <c r="A210" s="79">
        <v>202</v>
      </c>
      <c r="B210" s="96" t="s">
        <v>287</v>
      </c>
      <c r="C210" s="96" t="s">
        <v>288</v>
      </c>
      <c r="D210" s="96" t="s">
        <v>33</v>
      </c>
      <c r="E210" s="101">
        <v>21410</v>
      </c>
      <c r="F210" s="98"/>
      <c r="G210" s="79"/>
      <c r="H210" s="99"/>
    </row>
    <row r="211" ht="16" customHeight="1" spans="1:8">
      <c r="A211" s="79">
        <v>203</v>
      </c>
      <c r="B211" s="96" t="s">
        <v>289</v>
      </c>
      <c r="C211" s="96" t="s">
        <v>290</v>
      </c>
      <c r="D211" s="96" t="s">
        <v>30</v>
      </c>
      <c r="E211" s="101">
        <v>0</v>
      </c>
      <c r="F211" s="98"/>
      <c r="G211" s="79"/>
      <c r="H211" s="99"/>
    </row>
    <row r="212" ht="16" customHeight="1" spans="1:8">
      <c r="A212" s="79">
        <v>204</v>
      </c>
      <c r="B212" s="96" t="s">
        <v>29</v>
      </c>
      <c r="C212" s="96"/>
      <c r="D212" s="96" t="s">
        <v>30</v>
      </c>
      <c r="E212" s="101">
        <v>1676.5</v>
      </c>
      <c r="F212" s="98"/>
      <c r="G212" s="79"/>
      <c r="H212" s="99"/>
    </row>
    <row r="213" ht="16" customHeight="1" spans="1:8">
      <c r="A213" s="79">
        <v>205</v>
      </c>
      <c r="B213" s="96" t="s">
        <v>291</v>
      </c>
      <c r="C213" s="96"/>
      <c r="D213" s="96" t="s">
        <v>33</v>
      </c>
      <c r="E213" s="101">
        <f>61</f>
        <v>61</v>
      </c>
      <c r="F213" s="98"/>
      <c r="G213" s="79"/>
      <c r="H213" s="99"/>
    </row>
    <row r="214" ht="16" customHeight="1" spans="1:8">
      <c r="A214" s="79">
        <v>206</v>
      </c>
      <c r="B214" s="96" t="s">
        <v>292</v>
      </c>
      <c r="C214" s="96" t="s">
        <v>293</v>
      </c>
      <c r="D214" s="96" t="s">
        <v>215</v>
      </c>
      <c r="E214" s="101">
        <v>33842</v>
      </c>
      <c r="F214" s="98"/>
      <c r="G214" s="79"/>
      <c r="H214" s="99"/>
    </row>
    <row r="215" ht="16" customHeight="1" spans="1:8">
      <c r="A215" s="79">
        <v>207</v>
      </c>
      <c r="B215" s="96" t="s">
        <v>83</v>
      </c>
      <c r="C215" s="96" t="s">
        <v>294</v>
      </c>
      <c r="D215" s="96" t="s">
        <v>30</v>
      </c>
      <c r="E215" s="101">
        <v>989.93</v>
      </c>
      <c r="F215" s="98"/>
      <c r="G215" s="79"/>
      <c r="H215" s="99"/>
    </row>
    <row r="216" ht="16" customHeight="1" spans="1:8">
      <c r="A216" s="79">
        <v>208</v>
      </c>
      <c r="B216" s="96" t="s">
        <v>295</v>
      </c>
      <c r="C216" s="96" t="s">
        <v>296</v>
      </c>
      <c r="D216" s="96" t="s">
        <v>33</v>
      </c>
      <c r="E216" s="101">
        <v>217</v>
      </c>
      <c r="F216" s="98"/>
      <c r="G216" s="79"/>
      <c r="H216" s="99"/>
    </row>
    <row r="217" ht="16" customHeight="1" spans="1:8">
      <c r="A217" s="79">
        <v>209</v>
      </c>
      <c r="B217" s="96" t="s">
        <v>297</v>
      </c>
      <c r="C217" s="96" t="s">
        <v>298</v>
      </c>
      <c r="D217" s="96" t="s">
        <v>33</v>
      </c>
      <c r="E217" s="101">
        <v>0</v>
      </c>
      <c r="F217" s="98"/>
      <c r="G217" s="79"/>
      <c r="H217" s="99"/>
    </row>
    <row r="218" ht="16" customHeight="1" spans="1:8">
      <c r="A218" s="79">
        <v>210</v>
      </c>
      <c r="B218" s="96" t="s">
        <v>299</v>
      </c>
      <c r="C218" s="96" t="s">
        <v>300</v>
      </c>
      <c r="D218" s="96" t="s">
        <v>33</v>
      </c>
      <c r="E218" s="101">
        <v>217</v>
      </c>
      <c r="F218" s="98"/>
      <c r="G218" s="79"/>
      <c r="H218" s="99"/>
    </row>
    <row r="219" ht="16" customHeight="1" spans="1:8">
      <c r="A219" s="79">
        <v>211</v>
      </c>
      <c r="B219" s="96" t="s">
        <v>301</v>
      </c>
      <c r="C219" s="96" t="s">
        <v>302</v>
      </c>
      <c r="D219" s="96" t="s">
        <v>33</v>
      </c>
      <c r="E219" s="104">
        <f>69819</f>
        <v>69819</v>
      </c>
      <c r="F219" s="98"/>
      <c r="G219" s="79"/>
      <c r="H219" s="99"/>
    </row>
    <row r="220" ht="16" customHeight="1" spans="1:8">
      <c r="A220" s="79">
        <v>212</v>
      </c>
      <c r="B220" s="96" t="s">
        <v>63</v>
      </c>
      <c r="C220" s="96" t="s">
        <v>303</v>
      </c>
      <c r="D220" s="96" t="s">
        <v>33</v>
      </c>
      <c r="E220" s="104">
        <v>626</v>
      </c>
      <c r="F220" s="98"/>
      <c r="G220" s="79"/>
      <c r="H220" s="99"/>
    </row>
    <row r="221" ht="16" customHeight="1" spans="1:8">
      <c r="A221" s="79">
        <v>213</v>
      </c>
      <c r="B221" s="96" t="s">
        <v>63</v>
      </c>
      <c r="C221" s="96" t="s">
        <v>304</v>
      </c>
      <c r="D221" s="96" t="s">
        <v>33</v>
      </c>
      <c r="E221" s="104">
        <f>501</f>
        <v>501</v>
      </c>
      <c r="F221" s="98"/>
      <c r="G221" s="79"/>
      <c r="H221" s="99"/>
    </row>
    <row r="222" ht="16" customHeight="1" spans="1:8">
      <c r="A222" s="79">
        <v>214</v>
      </c>
      <c r="B222" s="96" t="s">
        <v>305</v>
      </c>
      <c r="C222" s="96" t="s">
        <v>306</v>
      </c>
      <c r="D222" s="96" t="s">
        <v>30</v>
      </c>
      <c r="E222" s="101">
        <v>10</v>
      </c>
      <c r="F222" s="98"/>
      <c r="G222" s="79"/>
      <c r="H222" s="99"/>
    </row>
    <row r="223" ht="16" customHeight="1" spans="1:8">
      <c r="A223" s="79">
        <v>215</v>
      </c>
      <c r="B223" s="96" t="s">
        <v>307</v>
      </c>
      <c r="C223" s="96" t="s">
        <v>308</v>
      </c>
      <c r="D223" s="96" t="s">
        <v>33</v>
      </c>
      <c r="E223" s="101">
        <v>2</v>
      </c>
      <c r="F223" s="98"/>
      <c r="G223" s="79"/>
      <c r="H223" s="99"/>
    </row>
    <row r="224" ht="16" customHeight="1" spans="1:8">
      <c r="A224" s="79">
        <v>216</v>
      </c>
      <c r="B224" s="96" t="s">
        <v>309</v>
      </c>
      <c r="C224" s="96" t="s">
        <v>310</v>
      </c>
      <c r="D224" s="96" t="s">
        <v>33</v>
      </c>
      <c r="E224" s="101">
        <v>12</v>
      </c>
      <c r="F224" s="98"/>
      <c r="G224" s="79"/>
      <c r="H224" s="99"/>
    </row>
    <row r="225" ht="16" customHeight="1" spans="1:8">
      <c r="A225" s="79">
        <v>217</v>
      </c>
      <c r="B225" s="96" t="s">
        <v>51</v>
      </c>
      <c r="C225" s="96" t="s">
        <v>311</v>
      </c>
      <c r="D225" s="96" t="s">
        <v>33</v>
      </c>
      <c r="E225" s="101">
        <v>72</v>
      </c>
      <c r="F225" s="98"/>
      <c r="G225" s="79"/>
      <c r="H225" s="99"/>
    </row>
    <row r="226" ht="16" customHeight="1" spans="1:8">
      <c r="A226" s="79">
        <v>218</v>
      </c>
      <c r="B226" s="96" t="s">
        <v>51</v>
      </c>
      <c r="C226" s="96" t="s">
        <v>312</v>
      </c>
      <c r="D226" s="96" t="s">
        <v>33</v>
      </c>
      <c r="E226" s="101">
        <v>1059</v>
      </c>
      <c r="F226" s="98"/>
      <c r="G226" s="79"/>
      <c r="H226" s="99"/>
    </row>
    <row r="227" ht="16" customHeight="1" spans="1:8">
      <c r="A227" s="79">
        <v>219</v>
      </c>
      <c r="B227" s="96" t="s">
        <v>313</v>
      </c>
      <c r="C227" s="96" t="s">
        <v>314</v>
      </c>
      <c r="D227" s="96" t="s">
        <v>33</v>
      </c>
      <c r="E227" s="101">
        <f>19767-1040</f>
        <v>18727</v>
      </c>
      <c r="F227" s="98"/>
      <c r="G227" s="79"/>
      <c r="H227" s="99"/>
    </row>
    <row r="228" ht="16" customHeight="1" spans="1:8">
      <c r="A228" s="79">
        <v>220</v>
      </c>
      <c r="B228" s="96" t="s">
        <v>65</v>
      </c>
      <c r="C228" s="96" t="s">
        <v>315</v>
      </c>
      <c r="D228" s="96" t="s">
        <v>33</v>
      </c>
      <c r="E228" s="101">
        <v>139</v>
      </c>
      <c r="F228" s="98"/>
      <c r="G228" s="79"/>
      <c r="H228" s="99"/>
    </row>
    <row r="229" ht="16" customHeight="1" spans="1:8">
      <c r="A229" s="79">
        <v>221</v>
      </c>
      <c r="B229" s="96" t="s">
        <v>65</v>
      </c>
      <c r="C229" s="96" t="s">
        <v>316</v>
      </c>
      <c r="D229" s="96" t="s">
        <v>33</v>
      </c>
      <c r="E229" s="101">
        <f>368-59</f>
        <v>309</v>
      </c>
      <c r="F229" s="98"/>
      <c r="G229" s="79"/>
      <c r="H229" s="99"/>
    </row>
    <row r="230" ht="16" customHeight="1" spans="1:8">
      <c r="A230" s="79">
        <v>222</v>
      </c>
      <c r="B230" s="96" t="s">
        <v>63</v>
      </c>
      <c r="C230" s="96" t="s">
        <v>303</v>
      </c>
      <c r="D230" s="96" t="s">
        <v>33</v>
      </c>
      <c r="E230" s="104">
        <f>56</f>
        <v>56</v>
      </c>
      <c r="F230" s="98"/>
      <c r="G230" s="79"/>
      <c r="H230" s="99"/>
    </row>
    <row r="231" ht="16" customHeight="1" spans="1:8">
      <c r="A231" s="79">
        <v>223</v>
      </c>
      <c r="B231" s="96" t="s">
        <v>63</v>
      </c>
      <c r="C231" s="96" t="s">
        <v>304</v>
      </c>
      <c r="D231" s="96" t="s">
        <v>33</v>
      </c>
      <c r="E231" s="104">
        <f>558</f>
        <v>558</v>
      </c>
      <c r="F231" s="98"/>
      <c r="G231" s="79"/>
      <c r="H231" s="99"/>
    </row>
    <row r="232" ht="16" customHeight="1" spans="1:8">
      <c r="A232" s="79">
        <v>224</v>
      </c>
      <c r="B232" s="96" t="s">
        <v>301</v>
      </c>
      <c r="C232" s="96" t="s">
        <v>317</v>
      </c>
      <c r="D232" s="96" t="s">
        <v>33</v>
      </c>
      <c r="E232" s="104">
        <v>8950</v>
      </c>
      <c r="F232" s="98"/>
      <c r="G232" s="79"/>
      <c r="H232" s="99"/>
    </row>
    <row r="233" ht="16" customHeight="1" spans="1:8">
      <c r="A233" s="79">
        <v>225</v>
      </c>
      <c r="B233" s="96" t="s">
        <v>318</v>
      </c>
      <c r="C233" s="96" t="s">
        <v>319</v>
      </c>
      <c r="D233" s="96" t="s">
        <v>33</v>
      </c>
      <c r="E233" s="104">
        <f>271</f>
        <v>271</v>
      </c>
      <c r="F233" s="98"/>
      <c r="G233" s="79"/>
      <c r="H233" s="99"/>
    </row>
    <row r="234" ht="16" customHeight="1" spans="1:8">
      <c r="A234" s="79">
        <v>226</v>
      </c>
      <c r="B234" s="96" t="s">
        <v>320</v>
      </c>
      <c r="C234" s="96" t="s">
        <v>321</v>
      </c>
      <c r="D234" s="96" t="s">
        <v>33</v>
      </c>
      <c r="E234" s="101">
        <v>1</v>
      </c>
      <c r="F234" s="98"/>
      <c r="G234" s="79"/>
      <c r="H234" s="99"/>
    </row>
    <row r="235" ht="16" customHeight="1" spans="1:8">
      <c r="A235" s="79">
        <v>227</v>
      </c>
      <c r="B235" s="96" t="s">
        <v>322</v>
      </c>
      <c r="C235" s="96" t="s">
        <v>323</v>
      </c>
      <c r="D235" s="96" t="s">
        <v>30</v>
      </c>
      <c r="E235" s="101">
        <v>0</v>
      </c>
      <c r="F235" s="98"/>
      <c r="G235" s="79"/>
      <c r="H235" s="99"/>
    </row>
    <row r="236" ht="16" customHeight="1" spans="1:8">
      <c r="A236" s="79">
        <v>228</v>
      </c>
      <c r="B236" s="96" t="s">
        <v>324</v>
      </c>
      <c r="C236" s="96" t="s">
        <v>325</v>
      </c>
      <c r="D236" s="96" t="s">
        <v>33</v>
      </c>
      <c r="E236" s="101">
        <v>1</v>
      </c>
      <c r="F236" s="98"/>
      <c r="G236" s="79"/>
      <c r="H236" s="99"/>
    </row>
    <row r="237" ht="16" customHeight="1" spans="1:8">
      <c r="A237" s="79">
        <v>229</v>
      </c>
      <c r="B237" s="96" t="s">
        <v>324</v>
      </c>
      <c r="C237" s="96" t="s">
        <v>326</v>
      </c>
      <c r="D237" s="96" t="s">
        <v>33</v>
      </c>
      <c r="E237" s="101">
        <v>1</v>
      </c>
      <c r="F237" s="98"/>
      <c r="G237" s="79"/>
      <c r="H237" s="99"/>
    </row>
    <row r="238" ht="16" customHeight="1" spans="1:8">
      <c r="A238" s="79">
        <v>230</v>
      </c>
      <c r="B238" s="96" t="s">
        <v>324</v>
      </c>
      <c r="C238" s="96" t="s">
        <v>321</v>
      </c>
      <c r="D238" s="96" t="s">
        <v>33</v>
      </c>
      <c r="E238" s="101">
        <v>1</v>
      </c>
      <c r="F238" s="98"/>
      <c r="G238" s="79"/>
      <c r="H238" s="99"/>
    </row>
    <row r="239" ht="16" customHeight="1" spans="1:8">
      <c r="A239" s="79">
        <v>231</v>
      </c>
      <c r="B239" s="96" t="s">
        <v>324</v>
      </c>
      <c r="C239" s="96" t="s">
        <v>327</v>
      </c>
      <c r="D239" s="96" t="s">
        <v>33</v>
      </c>
      <c r="E239" s="101">
        <v>2</v>
      </c>
      <c r="F239" s="98"/>
      <c r="G239" s="79"/>
      <c r="H239" s="99"/>
    </row>
    <row r="240" ht="16" customHeight="1" spans="1:8">
      <c r="A240" s="79">
        <v>232</v>
      </c>
      <c r="B240" s="96" t="s">
        <v>328</v>
      </c>
      <c r="C240" s="96" t="s">
        <v>329</v>
      </c>
      <c r="D240" s="96" t="s">
        <v>30</v>
      </c>
      <c r="E240" s="101">
        <v>14</v>
      </c>
      <c r="F240" s="98"/>
      <c r="G240" s="79"/>
      <c r="H240" s="99"/>
    </row>
    <row r="241" ht="16" customHeight="1" spans="1:8">
      <c r="A241" s="79">
        <v>233</v>
      </c>
      <c r="B241" s="96" t="s">
        <v>330</v>
      </c>
      <c r="C241" s="96" t="s">
        <v>331</v>
      </c>
      <c r="D241" s="96" t="s">
        <v>30</v>
      </c>
      <c r="E241" s="101">
        <v>3</v>
      </c>
      <c r="F241" s="98"/>
      <c r="G241" s="79"/>
      <c r="H241" s="99"/>
    </row>
    <row r="242" ht="16" customHeight="1" spans="1:8">
      <c r="A242" s="79">
        <v>234</v>
      </c>
      <c r="B242" s="96" t="s">
        <v>332</v>
      </c>
      <c r="C242" s="96" t="s">
        <v>333</v>
      </c>
      <c r="D242" s="96" t="s">
        <v>33</v>
      </c>
      <c r="E242" s="101">
        <v>0</v>
      </c>
      <c r="F242" s="98"/>
      <c r="G242" s="79"/>
      <c r="H242" s="99"/>
    </row>
    <row r="243" ht="16" customHeight="1" spans="1:8">
      <c r="A243" s="79">
        <v>235</v>
      </c>
      <c r="B243" s="96" t="s">
        <v>334</v>
      </c>
      <c r="C243" s="96" t="s">
        <v>335</v>
      </c>
      <c r="D243" s="96" t="s">
        <v>30</v>
      </c>
      <c r="E243" s="101">
        <v>0</v>
      </c>
      <c r="F243" s="98"/>
      <c r="G243" s="79"/>
      <c r="H243" s="99"/>
    </row>
    <row r="244" ht="16" customHeight="1" spans="1:8">
      <c r="A244" s="79">
        <v>236</v>
      </c>
      <c r="B244" s="96" t="s">
        <v>336</v>
      </c>
      <c r="C244" s="96"/>
      <c r="D244" s="96" t="s">
        <v>30</v>
      </c>
      <c r="E244" s="101">
        <v>10</v>
      </c>
      <c r="F244" s="98"/>
      <c r="G244" s="79"/>
      <c r="H244" s="99"/>
    </row>
    <row r="245" ht="16" customHeight="1" spans="1:8">
      <c r="A245" s="79">
        <v>237</v>
      </c>
      <c r="B245" s="96" t="s">
        <v>337</v>
      </c>
      <c r="C245" s="96" t="s">
        <v>338</v>
      </c>
      <c r="D245" s="96" t="s">
        <v>339</v>
      </c>
      <c r="E245" s="101">
        <v>20</v>
      </c>
      <c r="F245" s="98"/>
      <c r="G245" s="79"/>
      <c r="H245" s="99"/>
    </row>
    <row r="246" ht="16" customHeight="1" spans="1:8">
      <c r="A246" s="81" t="s">
        <v>340</v>
      </c>
      <c r="B246" s="82"/>
      <c r="C246" s="82"/>
      <c r="D246" s="82"/>
      <c r="E246" s="82"/>
      <c r="F246" s="82"/>
      <c r="G246" s="82"/>
      <c r="H246" s="83"/>
    </row>
    <row r="247" ht="16" customHeight="1" spans="1:8">
      <c r="A247" s="79">
        <v>238</v>
      </c>
      <c r="B247" s="96" t="s">
        <v>121</v>
      </c>
      <c r="C247" s="95" t="s">
        <v>196</v>
      </c>
      <c r="D247" s="100" t="s">
        <v>30</v>
      </c>
      <c r="E247" s="95">
        <v>1357.18</v>
      </c>
      <c r="F247" s="98"/>
      <c r="G247" s="79"/>
      <c r="H247" s="99"/>
    </row>
    <row r="248" ht="16" customHeight="1" spans="1:8">
      <c r="A248" s="79">
        <v>239</v>
      </c>
      <c r="B248" s="96" t="s">
        <v>188</v>
      </c>
      <c r="C248" s="95" t="s">
        <v>196</v>
      </c>
      <c r="D248" s="100" t="s">
        <v>30</v>
      </c>
      <c r="E248" s="95">
        <v>364.8</v>
      </c>
      <c r="F248" s="98"/>
      <c r="G248" s="79"/>
      <c r="H248" s="99"/>
    </row>
    <row r="249" ht="16" customHeight="1" spans="1:8">
      <c r="A249" s="79">
        <v>240</v>
      </c>
      <c r="B249" s="96" t="s">
        <v>341</v>
      </c>
      <c r="C249" s="95" t="s">
        <v>196</v>
      </c>
      <c r="D249" s="100" t="s">
        <v>30</v>
      </c>
      <c r="E249" s="95">
        <v>328</v>
      </c>
      <c r="F249" s="98"/>
      <c r="G249" s="79"/>
      <c r="H249" s="99"/>
    </row>
    <row r="250" ht="16" customHeight="1" spans="1:8">
      <c r="A250" s="79">
        <v>241</v>
      </c>
      <c r="B250" s="96" t="s">
        <v>342</v>
      </c>
      <c r="C250" s="95" t="s">
        <v>343</v>
      </c>
      <c r="D250" s="95" t="s">
        <v>33</v>
      </c>
      <c r="E250" s="95">
        <v>445</v>
      </c>
      <c r="F250" s="98"/>
      <c r="G250" s="79"/>
      <c r="H250" s="99"/>
    </row>
    <row r="251" ht="16" customHeight="1" spans="1:8">
      <c r="A251" s="79">
        <v>242</v>
      </c>
      <c r="B251" s="96" t="s">
        <v>198</v>
      </c>
      <c r="C251" s="95" t="s">
        <v>199</v>
      </c>
      <c r="D251" s="100" t="s">
        <v>30</v>
      </c>
      <c r="E251" s="95">
        <v>24.28</v>
      </c>
      <c r="F251" s="98"/>
      <c r="G251" s="79"/>
      <c r="H251" s="99"/>
    </row>
    <row r="252" ht="16" customHeight="1" spans="1:8">
      <c r="A252" s="79">
        <v>243</v>
      </c>
      <c r="B252" s="96" t="s">
        <v>195</v>
      </c>
      <c r="C252" s="95" t="s">
        <v>196</v>
      </c>
      <c r="D252" s="100" t="s">
        <v>30</v>
      </c>
      <c r="E252" s="95">
        <v>941.92</v>
      </c>
      <c r="F252" s="98"/>
      <c r="G252" s="79"/>
      <c r="H252" s="99"/>
    </row>
    <row r="253" ht="16" customHeight="1" spans="1:8">
      <c r="A253" s="81" t="s">
        <v>344</v>
      </c>
      <c r="B253" s="82"/>
      <c r="C253" s="82"/>
      <c r="D253" s="82"/>
      <c r="E253" s="82"/>
      <c r="F253" s="82"/>
      <c r="G253" s="82"/>
      <c r="H253" s="83"/>
    </row>
    <row r="254" ht="16" customHeight="1" spans="1:8">
      <c r="A254" s="79">
        <v>244</v>
      </c>
      <c r="B254" s="95" t="s">
        <v>244</v>
      </c>
      <c r="C254" s="95" t="s">
        <v>345</v>
      </c>
      <c r="D254" s="95" t="s">
        <v>33</v>
      </c>
      <c r="E254" s="95">
        <v>136</v>
      </c>
      <c r="F254" s="94"/>
      <c r="G254" s="94"/>
      <c r="H254" s="83"/>
    </row>
    <row r="255" ht="16" customHeight="1" spans="1:8">
      <c r="A255" s="79">
        <v>245</v>
      </c>
      <c r="B255" s="95" t="s">
        <v>70</v>
      </c>
      <c r="C255" s="95" t="s">
        <v>346</v>
      </c>
      <c r="D255" s="95" t="s">
        <v>33</v>
      </c>
      <c r="E255" s="95">
        <v>461</v>
      </c>
      <c r="F255" s="94"/>
      <c r="G255" s="94"/>
      <c r="H255" s="83"/>
    </row>
    <row r="256" ht="16" customHeight="1" spans="1:8">
      <c r="A256" s="79">
        <v>246</v>
      </c>
      <c r="B256" s="95" t="s">
        <v>347</v>
      </c>
      <c r="C256" s="95" t="s">
        <v>348</v>
      </c>
      <c r="D256" s="95" t="s">
        <v>33</v>
      </c>
      <c r="E256" s="95">
        <v>20</v>
      </c>
      <c r="F256" s="94"/>
      <c r="G256" s="94"/>
      <c r="H256" s="83"/>
    </row>
    <row r="257" ht="16" customHeight="1" spans="1:8">
      <c r="A257" s="79">
        <v>247</v>
      </c>
      <c r="B257" s="95" t="s">
        <v>77</v>
      </c>
      <c r="C257" s="95" t="s">
        <v>349</v>
      </c>
      <c r="D257" s="95" t="s">
        <v>33</v>
      </c>
      <c r="E257" s="95">
        <v>49</v>
      </c>
      <c r="F257" s="94"/>
      <c r="G257" s="94"/>
      <c r="H257" s="83"/>
    </row>
    <row r="258" ht="16" customHeight="1" spans="1:8">
      <c r="A258" s="79">
        <v>248</v>
      </c>
      <c r="B258" s="95" t="s">
        <v>350</v>
      </c>
      <c r="C258" s="95" t="s">
        <v>351</v>
      </c>
      <c r="D258" s="95" t="s">
        <v>33</v>
      </c>
      <c r="E258" s="95">
        <v>14</v>
      </c>
      <c r="F258" s="94"/>
      <c r="G258" s="94"/>
      <c r="H258" s="83"/>
    </row>
    <row r="259" ht="16" customHeight="1" spans="1:8">
      <c r="A259" s="79">
        <v>249</v>
      </c>
      <c r="B259" s="95" t="s">
        <v>55</v>
      </c>
      <c r="C259" s="95" t="s">
        <v>352</v>
      </c>
      <c r="D259" s="95" t="s">
        <v>33</v>
      </c>
      <c r="E259" s="95">
        <v>43</v>
      </c>
      <c r="F259" s="94"/>
      <c r="G259" s="94"/>
      <c r="H259" s="83"/>
    </row>
    <row r="260" ht="16" customHeight="1" spans="1:8">
      <c r="A260" s="79">
        <v>250</v>
      </c>
      <c r="B260" s="95" t="s">
        <v>63</v>
      </c>
      <c r="C260" s="95" t="s">
        <v>353</v>
      </c>
      <c r="D260" s="95" t="s">
        <v>33</v>
      </c>
      <c r="E260" s="95">
        <v>24</v>
      </c>
      <c r="F260" s="94"/>
      <c r="G260" s="94"/>
      <c r="H260" s="83"/>
    </row>
    <row r="261" ht="16" customHeight="1" spans="1:8">
      <c r="A261" s="79">
        <v>251</v>
      </c>
      <c r="B261" s="95" t="s">
        <v>61</v>
      </c>
      <c r="C261" s="95" t="s">
        <v>353</v>
      </c>
      <c r="D261" s="95" t="s">
        <v>33</v>
      </c>
      <c r="E261" s="95">
        <v>30</v>
      </c>
      <c r="F261" s="94"/>
      <c r="G261" s="94"/>
      <c r="H261" s="83"/>
    </row>
    <row r="262" ht="16" customHeight="1" spans="1:8">
      <c r="A262" s="79">
        <v>252</v>
      </c>
      <c r="B262" s="95" t="s">
        <v>106</v>
      </c>
      <c r="C262" s="95" t="s">
        <v>354</v>
      </c>
      <c r="D262" s="95" t="s">
        <v>33</v>
      </c>
      <c r="E262" s="95">
        <v>16</v>
      </c>
      <c r="F262" s="94"/>
      <c r="G262" s="94"/>
      <c r="H262" s="83"/>
    </row>
    <row r="263" ht="16" customHeight="1" spans="1:8">
      <c r="A263" s="79">
        <v>253</v>
      </c>
      <c r="B263" s="95" t="s">
        <v>44</v>
      </c>
      <c r="C263" s="95" t="s">
        <v>345</v>
      </c>
      <c r="D263" s="95" t="s">
        <v>33</v>
      </c>
      <c r="E263" s="95">
        <v>3</v>
      </c>
      <c r="F263" s="94"/>
      <c r="G263" s="94"/>
      <c r="H263" s="83"/>
    </row>
    <row r="264" ht="16" customHeight="1" spans="1:8">
      <c r="A264" s="79">
        <v>254</v>
      </c>
      <c r="B264" s="95" t="s">
        <v>44</v>
      </c>
      <c r="C264" s="95" t="s">
        <v>355</v>
      </c>
      <c r="D264" s="95" t="s">
        <v>33</v>
      </c>
      <c r="E264" s="95">
        <v>16</v>
      </c>
      <c r="F264" s="94"/>
      <c r="G264" s="94"/>
      <c r="H264" s="83"/>
    </row>
    <row r="265" ht="16" customHeight="1" spans="1:8">
      <c r="A265" s="79">
        <v>255</v>
      </c>
      <c r="B265" s="95" t="s">
        <v>53</v>
      </c>
      <c r="C265" s="95" t="s">
        <v>356</v>
      </c>
      <c r="D265" s="95" t="s">
        <v>33</v>
      </c>
      <c r="E265" s="95">
        <v>31</v>
      </c>
      <c r="F265" s="94"/>
      <c r="G265" s="94"/>
      <c r="H265" s="83"/>
    </row>
    <row r="266" ht="16" customHeight="1" spans="1:8">
      <c r="A266" s="79">
        <v>256</v>
      </c>
      <c r="B266" s="95" t="s">
        <v>201</v>
      </c>
      <c r="C266" s="95" t="s">
        <v>357</v>
      </c>
      <c r="D266" s="100" t="s">
        <v>30</v>
      </c>
      <c r="E266" s="95">
        <v>125</v>
      </c>
      <c r="F266" s="94"/>
      <c r="G266" s="94"/>
      <c r="H266" s="83"/>
    </row>
    <row r="267" ht="16" customHeight="1" spans="1:8">
      <c r="A267" s="79">
        <v>257</v>
      </c>
      <c r="B267" s="95" t="s">
        <v>358</v>
      </c>
      <c r="C267" s="95" t="s">
        <v>192</v>
      </c>
      <c r="D267" s="95" t="s">
        <v>33</v>
      </c>
      <c r="E267" s="95">
        <v>3</v>
      </c>
      <c r="F267" s="94"/>
      <c r="G267" s="94"/>
      <c r="H267" s="83"/>
    </row>
    <row r="268" ht="16" customHeight="1" spans="1:8">
      <c r="A268" s="79">
        <v>258</v>
      </c>
      <c r="B268" s="95" t="s">
        <v>359</v>
      </c>
      <c r="C268" s="95"/>
      <c r="D268" s="100" t="s">
        <v>30</v>
      </c>
      <c r="E268" s="95">
        <v>2</v>
      </c>
      <c r="F268" s="94"/>
      <c r="G268" s="94"/>
      <c r="H268" s="83"/>
    </row>
    <row r="269" ht="16" customHeight="1" spans="1:8">
      <c r="A269" s="79">
        <v>259</v>
      </c>
      <c r="B269" s="95" t="s">
        <v>336</v>
      </c>
      <c r="C269" s="95"/>
      <c r="D269" s="100" t="s">
        <v>30</v>
      </c>
      <c r="E269" s="95">
        <v>1800</v>
      </c>
      <c r="F269" s="94"/>
      <c r="G269" s="94"/>
      <c r="H269" s="83"/>
    </row>
    <row r="270" ht="16" customHeight="1" spans="1:8">
      <c r="A270" s="81" t="s">
        <v>360</v>
      </c>
      <c r="B270" s="82"/>
      <c r="C270" s="82"/>
      <c r="D270" s="82"/>
      <c r="E270" s="82"/>
      <c r="F270" s="82"/>
      <c r="G270" s="82"/>
      <c r="H270" s="83"/>
    </row>
    <row r="271" ht="16" customHeight="1" spans="1:8">
      <c r="A271" s="79">
        <v>260</v>
      </c>
      <c r="B271" s="95" t="s">
        <v>361</v>
      </c>
      <c r="C271" s="95" t="s">
        <v>362</v>
      </c>
      <c r="D271" s="100" t="s">
        <v>30</v>
      </c>
      <c r="E271" s="95">
        <v>500</v>
      </c>
      <c r="F271" s="94"/>
      <c r="G271" s="94"/>
      <c r="H271" s="83"/>
    </row>
    <row r="272" ht="16" customHeight="1" spans="1:8">
      <c r="A272" s="79">
        <v>261</v>
      </c>
      <c r="B272" s="95" t="s">
        <v>67</v>
      </c>
      <c r="C272" s="95" t="s">
        <v>354</v>
      </c>
      <c r="D272" s="95" t="s">
        <v>33</v>
      </c>
      <c r="E272" s="95">
        <v>8</v>
      </c>
      <c r="F272" s="94"/>
      <c r="G272" s="94"/>
      <c r="H272" s="83"/>
    </row>
    <row r="273" ht="16" customHeight="1" spans="1:8">
      <c r="A273" s="79">
        <v>262</v>
      </c>
      <c r="B273" s="95" t="s">
        <v>363</v>
      </c>
      <c r="C273" s="95" t="s">
        <v>364</v>
      </c>
      <c r="D273" s="95" t="s">
        <v>33</v>
      </c>
      <c r="E273" s="95">
        <v>2</v>
      </c>
      <c r="F273" s="94"/>
      <c r="G273" s="94"/>
      <c r="H273" s="83"/>
    </row>
    <row r="274" ht="16" customHeight="1" spans="1:8">
      <c r="A274" s="79">
        <v>263</v>
      </c>
      <c r="B274" s="95" t="s">
        <v>363</v>
      </c>
      <c r="C274" s="95" t="s">
        <v>354</v>
      </c>
      <c r="D274" s="95" t="s">
        <v>33</v>
      </c>
      <c r="E274" s="95">
        <v>4</v>
      </c>
      <c r="F274" s="94"/>
      <c r="G274" s="94"/>
      <c r="H274" s="83"/>
    </row>
    <row r="275" ht="16" customHeight="1" spans="1:8">
      <c r="A275" s="79">
        <v>264</v>
      </c>
      <c r="B275" s="95" t="s">
        <v>363</v>
      </c>
      <c r="C275" s="95" t="s">
        <v>365</v>
      </c>
      <c r="D275" s="95" t="s">
        <v>33</v>
      </c>
      <c r="E275" s="95">
        <v>5</v>
      </c>
      <c r="F275" s="94"/>
      <c r="G275" s="94"/>
      <c r="H275" s="83"/>
    </row>
    <row r="276" ht="16" customHeight="1" spans="1:8">
      <c r="A276" s="79">
        <v>265</v>
      </c>
      <c r="B276" s="95" t="s">
        <v>366</v>
      </c>
      <c r="C276" s="95" t="s">
        <v>335</v>
      </c>
      <c r="D276" s="100" t="s">
        <v>30</v>
      </c>
      <c r="E276" s="95">
        <v>210</v>
      </c>
      <c r="F276" s="94"/>
      <c r="G276" s="94"/>
      <c r="H276" s="83"/>
    </row>
    <row r="277" ht="16" customHeight="1" spans="1:8">
      <c r="A277" s="79">
        <v>266</v>
      </c>
      <c r="B277" s="95" t="s">
        <v>61</v>
      </c>
      <c r="C277" s="95" t="s">
        <v>367</v>
      </c>
      <c r="D277" s="95" t="s">
        <v>33</v>
      </c>
      <c r="E277" s="95">
        <v>8</v>
      </c>
      <c r="F277" s="94"/>
      <c r="G277" s="94"/>
      <c r="H277" s="83"/>
    </row>
    <row r="278" ht="16" customHeight="1" spans="1:8">
      <c r="A278" s="81" t="s">
        <v>368</v>
      </c>
      <c r="B278" s="82"/>
      <c r="C278" s="82"/>
      <c r="D278" s="82"/>
      <c r="E278" s="82"/>
      <c r="F278" s="82"/>
      <c r="G278" s="82"/>
      <c r="H278" s="83"/>
    </row>
    <row r="279" ht="16" customHeight="1" spans="1:8">
      <c r="A279" s="79">
        <v>267</v>
      </c>
      <c r="B279" s="95" t="s">
        <v>121</v>
      </c>
      <c r="C279" s="95" t="s">
        <v>369</v>
      </c>
      <c r="D279" s="100" t="s">
        <v>30</v>
      </c>
      <c r="E279" s="95">
        <v>45</v>
      </c>
      <c r="F279" s="94"/>
      <c r="G279" s="94"/>
      <c r="H279" s="83"/>
    </row>
    <row r="280" ht="16" customHeight="1" spans="1:8">
      <c r="A280" s="79">
        <v>268</v>
      </c>
      <c r="B280" s="95" t="s">
        <v>83</v>
      </c>
      <c r="C280" s="95" t="s">
        <v>370</v>
      </c>
      <c r="D280" s="100" t="s">
        <v>30</v>
      </c>
      <c r="E280" s="95">
        <v>28</v>
      </c>
      <c r="F280" s="94"/>
      <c r="G280" s="94"/>
      <c r="H280" s="83"/>
    </row>
    <row r="281" ht="16" customHeight="1" spans="1:8">
      <c r="A281" s="79">
        <v>269</v>
      </c>
      <c r="B281" s="95" t="s">
        <v>188</v>
      </c>
      <c r="C281" s="95" t="s">
        <v>371</v>
      </c>
      <c r="D281" s="100" t="s">
        <v>30</v>
      </c>
      <c r="E281" s="95">
        <v>62.32</v>
      </c>
      <c r="F281" s="94"/>
      <c r="G281" s="94"/>
      <c r="H281" s="83"/>
    </row>
    <row r="282" ht="16" customHeight="1" spans="1:8">
      <c r="A282" s="79">
        <v>270</v>
      </c>
      <c r="B282" s="95" t="s">
        <v>372</v>
      </c>
      <c r="C282" s="95" t="s">
        <v>373</v>
      </c>
      <c r="D282" s="95" t="s">
        <v>33</v>
      </c>
      <c r="E282" s="95">
        <v>2</v>
      </c>
      <c r="F282" s="94"/>
      <c r="G282" s="94"/>
      <c r="H282" s="83"/>
    </row>
    <row r="283" ht="16" customHeight="1" spans="1:8">
      <c r="A283" s="79">
        <v>271</v>
      </c>
      <c r="B283" s="95" t="s">
        <v>112</v>
      </c>
      <c r="C283" s="95"/>
      <c r="D283" s="95" t="s">
        <v>33</v>
      </c>
      <c r="E283" s="95">
        <v>3</v>
      </c>
      <c r="F283" s="94"/>
      <c r="G283" s="94"/>
      <c r="H283" s="83"/>
    </row>
    <row r="284" ht="16" customHeight="1" spans="1:8">
      <c r="A284" s="79">
        <v>272</v>
      </c>
      <c r="B284" s="95" t="s">
        <v>89</v>
      </c>
      <c r="C284" s="95"/>
      <c r="D284" s="95" t="s">
        <v>33</v>
      </c>
      <c r="E284" s="95">
        <v>3</v>
      </c>
      <c r="F284" s="98"/>
      <c r="G284" s="79"/>
      <c r="H284" s="105"/>
    </row>
    <row r="285" ht="16" customHeight="1" spans="1:8">
      <c r="A285" s="79">
        <v>273</v>
      </c>
      <c r="B285" s="95" t="s">
        <v>374</v>
      </c>
      <c r="C285" s="95" t="s">
        <v>335</v>
      </c>
      <c r="D285" s="100" t="s">
        <v>30</v>
      </c>
      <c r="E285" s="95">
        <v>0</v>
      </c>
      <c r="F285" s="98"/>
      <c r="G285" s="79"/>
      <c r="H285" s="105"/>
    </row>
    <row r="286" ht="16" customHeight="1" spans="1:8">
      <c r="A286" s="81" t="s">
        <v>375</v>
      </c>
      <c r="B286" s="82"/>
      <c r="C286" s="82"/>
      <c r="D286" s="82"/>
      <c r="E286" s="82"/>
      <c r="F286" s="82"/>
      <c r="G286" s="82"/>
      <c r="H286" s="83"/>
    </row>
    <row r="287" ht="16" customHeight="1" spans="1:8">
      <c r="A287" s="79">
        <v>274</v>
      </c>
      <c r="B287" s="95" t="s">
        <v>244</v>
      </c>
      <c r="C287" s="95" t="s">
        <v>376</v>
      </c>
      <c r="D287" s="95" t="s">
        <v>33</v>
      </c>
      <c r="E287" s="106">
        <v>5</v>
      </c>
      <c r="F287" s="94"/>
      <c r="G287" s="94"/>
      <c r="H287" s="94"/>
    </row>
    <row r="288" ht="16" customHeight="1" spans="1:8">
      <c r="A288" s="79">
        <v>275</v>
      </c>
      <c r="B288" s="95" t="s">
        <v>244</v>
      </c>
      <c r="C288" s="95" t="s">
        <v>377</v>
      </c>
      <c r="D288" s="95" t="s">
        <v>33</v>
      </c>
      <c r="E288" s="106">
        <v>6</v>
      </c>
      <c r="F288" s="94"/>
      <c r="G288" s="94"/>
      <c r="H288" s="94"/>
    </row>
    <row r="289" ht="16" customHeight="1" spans="1:8">
      <c r="A289" s="79">
        <v>276</v>
      </c>
      <c r="B289" s="95" t="s">
        <v>244</v>
      </c>
      <c r="C289" s="95" t="s">
        <v>378</v>
      </c>
      <c r="D289" s="95" t="s">
        <v>33</v>
      </c>
      <c r="E289" s="106">
        <v>9</v>
      </c>
      <c r="F289" s="94"/>
      <c r="G289" s="94"/>
      <c r="H289" s="94"/>
    </row>
    <row r="290" ht="16" customHeight="1" spans="1:8">
      <c r="A290" s="79">
        <v>277</v>
      </c>
      <c r="B290" s="95" t="s">
        <v>244</v>
      </c>
      <c r="C290" s="95" t="s">
        <v>379</v>
      </c>
      <c r="D290" s="95" t="s">
        <v>33</v>
      </c>
      <c r="E290" s="106">
        <v>11</v>
      </c>
      <c r="F290" s="94"/>
      <c r="G290" s="94"/>
      <c r="H290" s="94"/>
    </row>
    <row r="291" ht="16" customHeight="1" spans="1:8">
      <c r="A291" s="79">
        <v>278</v>
      </c>
      <c r="B291" s="95" t="s">
        <v>244</v>
      </c>
      <c r="C291" s="95" t="s">
        <v>380</v>
      </c>
      <c r="D291" s="95" t="s">
        <v>33</v>
      </c>
      <c r="E291" s="106">
        <v>3</v>
      </c>
      <c r="F291" s="94"/>
      <c r="G291" s="94"/>
      <c r="H291" s="94"/>
    </row>
    <row r="292" ht="16" customHeight="1" spans="1:8">
      <c r="A292" s="79">
        <v>279</v>
      </c>
      <c r="B292" s="95" t="s">
        <v>244</v>
      </c>
      <c r="C292" s="95" t="s">
        <v>381</v>
      </c>
      <c r="D292" s="95" t="s">
        <v>33</v>
      </c>
      <c r="E292" s="106">
        <v>4</v>
      </c>
      <c r="F292" s="94"/>
      <c r="G292" s="94"/>
      <c r="H292" s="94"/>
    </row>
    <row r="293" ht="16" customHeight="1" spans="1:8">
      <c r="A293" s="79">
        <v>280</v>
      </c>
      <c r="B293" s="95" t="s">
        <v>244</v>
      </c>
      <c r="C293" s="95" t="s">
        <v>382</v>
      </c>
      <c r="D293" s="95" t="s">
        <v>33</v>
      </c>
      <c r="E293" s="106">
        <v>2</v>
      </c>
      <c r="F293" s="94"/>
      <c r="G293" s="94"/>
      <c r="H293" s="94"/>
    </row>
    <row r="294" ht="16" customHeight="1" spans="1:8">
      <c r="A294" s="79">
        <v>281</v>
      </c>
      <c r="B294" s="95" t="s">
        <v>244</v>
      </c>
      <c r="C294" s="95" t="s">
        <v>383</v>
      </c>
      <c r="D294" s="95" t="s">
        <v>33</v>
      </c>
      <c r="E294" s="106">
        <v>1</v>
      </c>
      <c r="F294" s="94"/>
      <c r="G294" s="94"/>
      <c r="H294" s="94"/>
    </row>
    <row r="295" ht="16" customHeight="1" spans="1:8">
      <c r="A295" s="79">
        <v>282</v>
      </c>
      <c r="B295" s="95" t="s">
        <v>244</v>
      </c>
      <c r="C295" s="95" t="s">
        <v>379</v>
      </c>
      <c r="D295" s="95" t="s">
        <v>33</v>
      </c>
      <c r="E295" s="95">
        <v>2</v>
      </c>
      <c r="F295" s="94"/>
      <c r="G295" s="94"/>
      <c r="H295" s="94"/>
    </row>
    <row r="296" ht="16" customHeight="1" spans="1:8">
      <c r="A296" s="79">
        <v>283</v>
      </c>
      <c r="B296" s="95" t="s">
        <v>244</v>
      </c>
      <c r="C296" s="95" t="s">
        <v>381</v>
      </c>
      <c r="D296" s="95" t="s">
        <v>33</v>
      </c>
      <c r="E296" s="95">
        <v>9</v>
      </c>
      <c r="F296" s="94"/>
      <c r="G296" s="94"/>
      <c r="H296" s="94"/>
    </row>
    <row r="297" ht="16" customHeight="1" spans="1:8">
      <c r="A297" s="79">
        <v>284</v>
      </c>
      <c r="B297" s="95" t="s">
        <v>244</v>
      </c>
      <c r="C297" s="95" t="s">
        <v>382</v>
      </c>
      <c r="D297" s="95" t="s">
        <v>33</v>
      </c>
      <c r="E297" s="95">
        <v>7</v>
      </c>
      <c r="F297" s="94"/>
      <c r="G297" s="94"/>
      <c r="H297" s="94"/>
    </row>
    <row r="298" ht="16" customHeight="1" spans="1:8">
      <c r="A298" s="79">
        <v>285</v>
      </c>
      <c r="B298" s="95" t="s">
        <v>244</v>
      </c>
      <c r="C298" s="95" t="s">
        <v>383</v>
      </c>
      <c r="D298" s="95" t="s">
        <v>33</v>
      </c>
      <c r="E298" s="95">
        <v>7</v>
      </c>
      <c r="F298" s="94"/>
      <c r="G298" s="94"/>
      <c r="H298" s="94"/>
    </row>
    <row r="299" ht="16" customHeight="1" spans="1:8">
      <c r="A299" s="79">
        <v>286</v>
      </c>
      <c r="B299" s="95" t="s">
        <v>244</v>
      </c>
      <c r="C299" s="95" t="s">
        <v>384</v>
      </c>
      <c r="D299" s="95" t="s">
        <v>33</v>
      </c>
      <c r="E299" s="95">
        <v>1</v>
      </c>
      <c r="F299" s="94"/>
      <c r="G299" s="94"/>
      <c r="H299" s="94"/>
    </row>
    <row r="300" ht="16" customHeight="1" spans="1:8">
      <c r="A300" s="79">
        <v>287</v>
      </c>
      <c r="B300" s="95" t="s">
        <v>244</v>
      </c>
      <c r="C300" s="95" t="s">
        <v>385</v>
      </c>
      <c r="D300" s="95" t="s">
        <v>33</v>
      </c>
      <c r="E300" s="95">
        <v>2</v>
      </c>
      <c r="F300" s="94"/>
      <c r="G300" s="94"/>
      <c r="H300" s="94"/>
    </row>
    <row r="301" ht="16" customHeight="1" spans="1:8">
      <c r="A301" s="79">
        <v>288</v>
      </c>
      <c r="B301" s="95" t="s">
        <v>244</v>
      </c>
      <c r="C301" s="95" t="s">
        <v>386</v>
      </c>
      <c r="D301" s="95" t="s">
        <v>33</v>
      </c>
      <c r="E301" s="95">
        <v>1</v>
      </c>
      <c r="F301" s="94"/>
      <c r="G301" s="94"/>
      <c r="H301" s="94"/>
    </row>
    <row r="302" ht="16" customHeight="1" spans="1:8">
      <c r="A302" s="79">
        <v>289</v>
      </c>
      <c r="B302" s="95" t="s">
        <v>244</v>
      </c>
      <c r="C302" s="95" t="s">
        <v>387</v>
      </c>
      <c r="D302" s="95" t="s">
        <v>33</v>
      </c>
      <c r="E302" s="95">
        <v>1</v>
      </c>
      <c r="F302" s="94"/>
      <c r="G302" s="94"/>
      <c r="H302" s="94"/>
    </row>
    <row r="303" ht="16" customHeight="1" spans="1:8">
      <c r="A303" s="79">
        <v>290</v>
      </c>
      <c r="B303" s="95" t="s">
        <v>244</v>
      </c>
      <c r="C303" s="95" t="s">
        <v>362</v>
      </c>
      <c r="D303" s="95" t="s">
        <v>33</v>
      </c>
      <c r="E303" s="95">
        <v>1</v>
      </c>
      <c r="F303" s="94"/>
      <c r="G303" s="94"/>
      <c r="H303" s="94"/>
    </row>
    <row r="304" ht="16" customHeight="1" spans="1:8">
      <c r="A304" s="79">
        <v>291</v>
      </c>
      <c r="B304" s="95" t="s">
        <v>44</v>
      </c>
      <c r="C304" s="95" t="s">
        <v>388</v>
      </c>
      <c r="D304" s="95" t="s">
        <v>33</v>
      </c>
      <c r="E304" s="95">
        <v>0</v>
      </c>
      <c r="F304" s="94"/>
      <c r="G304" s="94"/>
      <c r="H304" s="94"/>
    </row>
    <row r="305" ht="16" customHeight="1" spans="1:8">
      <c r="A305" s="79">
        <v>292</v>
      </c>
      <c r="B305" s="95" t="s">
        <v>44</v>
      </c>
      <c r="C305" s="95" t="s">
        <v>377</v>
      </c>
      <c r="D305" s="95" t="s">
        <v>33</v>
      </c>
      <c r="E305" s="95">
        <v>0</v>
      </c>
      <c r="F305" s="94"/>
      <c r="G305" s="94"/>
      <c r="H305" s="94"/>
    </row>
    <row r="306" ht="16" customHeight="1" spans="1:8">
      <c r="A306" s="79">
        <v>293</v>
      </c>
      <c r="B306" s="95" t="s">
        <v>44</v>
      </c>
      <c r="C306" s="95" t="s">
        <v>389</v>
      </c>
      <c r="D306" s="95" t="s">
        <v>33</v>
      </c>
      <c r="E306" s="95">
        <v>0</v>
      </c>
      <c r="F306" s="94"/>
      <c r="G306" s="94"/>
      <c r="H306" s="94"/>
    </row>
    <row r="307" ht="16" customHeight="1" spans="1:8">
      <c r="A307" s="79">
        <v>294</v>
      </c>
      <c r="B307" s="95" t="s">
        <v>44</v>
      </c>
      <c r="C307" s="95" t="s">
        <v>378</v>
      </c>
      <c r="D307" s="95" t="s">
        <v>33</v>
      </c>
      <c r="E307" s="95">
        <v>2</v>
      </c>
      <c r="F307" s="94"/>
      <c r="G307" s="94"/>
      <c r="H307" s="94"/>
    </row>
    <row r="308" ht="16" customHeight="1" spans="1:8">
      <c r="A308" s="79">
        <v>295</v>
      </c>
      <c r="B308" s="95" t="s">
        <v>44</v>
      </c>
      <c r="C308" s="95" t="s">
        <v>390</v>
      </c>
      <c r="D308" s="95" t="s">
        <v>33</v>
      </c>
      <c r="E308" s="95">
        <v>3</v>
      </c>
      <c r="F308" s="94"/>
      <c r="G308" s="94"/>
      <c r="H308" s="94"/>
    </row>
    <row r="309" ht="16" customHeight="1" spans="1:8">
      <c r="A309" s="79">
        <v>296</v>
      </c>
      <c r="B309" s="95" t="s">
        <v>44</v>
      </c>
      <c r="C309" s="95" t="s">
        <v>379</v>
      </c>
      <c r="D309" s="95" t="s">
        <v>33</v>
      </c>
      <c r="E309" s="95">
        <v>4</v>
      </c>
      <c r="F309" s="94"/>
      <c r="G309" s="94"/>
      <c r="H309" s="94"/>
    </row>
    <row r="310" ht="16" customHeight="1" spans="1:8">
      <c r="A310" s="79">
        <v>297</v>
      </c>
      <c r="B310" s="95" t="s">
        <v>44</v>
      </c>
      <c r="C310" s="95" t="s">
        <v>391</v>
      </c>
      <c r="D310" s="95" t="s">
        <v>33</v>
      </c>
      <c r="E310" s="95">
        <v>3</v>
      </c>
      <c r="F310" s="94"/>
      <c r="G310" s="94"/>
      <c r="H310" s="94"/>
    </row>
    <row r="311" ht="16" customHeight="1" spans="1:8">
      <c r="A311" s="79">
        <v>298</v>
      </c>
      <c r="B311" s="95" t="s">
        <v>44</v>
      </c>
      <c r="C311" s="95" t="s">
        <v>380</v>
      </c>
      <c r="D311" s="95" t="s">
        <v>33</v>
      </c>
      <c r="E311" s="95">
        <v>2</v>
      </c>
      <c r="F311" s="94"/>
      <c r="G311" s="94"/>
      <c r="H311" s="94"/>
    </row>
    <row r="312" ht="16" customHeight="1" spans="1:8">
      <c r="A312" s="79">
        <v>299</v>
      </c>
      <c r="B312" s="95" t="s">
        <v>44</v>
      </c>
      <c r="C312" s="95" t="s">
        <v>392</v>
      </c>
      <c r="D312" s="95" t="s">
        <v>33</v>
      </c>
      <c r="E312" s="95">
        <v>1</v>
      </c>
      <c r="F312" s="94"/>
      <c r="G312" s="94"/>
      <c r="H312" s="94"/>
    </row>
    <row r="313" ht="16" customHeight="1" spans="1:8">
      <c r="A313" s="79">
        <v>300</v>
      </c>
      <c r="B313" s="95" t="s">
        <v>393</v>
      </c>
      <c r="C313" s="95" t="s">
        <v>394</v>
      </c>
      <c r="D313" s="95" t="s">
        <v>33</v>
      </c>
      <c r="E313" s="106">
        <v>4</v>
      </c>
      <c r="F313" s="94"/>
      <c r="G313" s="94"/>
      <c r="H313" s="94"/>
    </row>
    <row r="314" ht="16" customHeight="1" spans="1:8">
      <c r="A314" s="79">
        <v>301</v>
      </c>
      <c r="B314" s="95" t="s">
        <v>393</v>
      </c>
      <c r="C314" s="95" t="s">
        <v>395</v>
      </c>
      <c r="D314" s="95" t="s">
        <v>33</v>
      </c>
      <c r="E314" s="106">
        <v>5</v>
      </c>
      <c r="F314" s="94"/>
      <c r="G314" s="94"/>
      <c r="H314" s="94"/>
    </row>
    <row r="315" ht="16" customHeight="1" spans="1:8">
      <c r="A315" s="79">
        <v>302</v>
      </c>
      <c r="B315" s="95" t="s">
        <v>393</v>
      </c>
      <c r="C315" s="95" t="s">
        <v>396</v>
      </c>
      <c r="D315" s="95" t="s">
        <v>33</v>
      </c>
      <c r="E315" s="106">
        <v>1</v>
      </c>
      <c r="F315" s="94"/>
      <c r="G315" s="94"/>
      <c r="H315" s="94"/>
    </row>
    <row r="316" ht="16" customHeight="1" spans="1:8">
      <c r="A316" s="79">
        <v>303</v>
      </c>
      <c r="B316" s="95" t="s">
        <v>393</v>
      </c>
      <c r="C316" s="95" t="s">
        <v>397</v>
      </c>
      <c r="D316" s="95" t="s">
        <v>33</v>
      </c>
      <c r="E316" s="106">
        <v>5</v>
      </c>
      <c r="F316" s="94"/>
      <c r="G316" s="94"/>
      <c r="H316" s="94"/>
    </row>
    <row r="317" ht="16" customHeight="1" spans="1:8">
      <c r="A317" s="79">
        <v>304</v>
      </c>
      <c r="B317" s="95" t="s">
        <v>393</v>
      </c>
      <c r="C317" s="95" t="s">
        <v>398</v>
      </c>
      <c r="D317" s="95" t="s">
        <v>33</v>
      </c>
      <c r="E317" s="106">
        <v>3</v>
      </c>
      <c r="F317" s="94"/>
      <c r="G317" s="94"/>
      <c r="H317" s="94"/>
    </row>
    <row r="318" ht="16" customHeight="1" spans="1:8">
      <c r="A318" s="79">
        <v>305</v>
      </c>
      <c r="B318" s="95" t="s">
        <v>393</v>
      </c>
      <c r="C318" s="95" t="s">
        <v>399</v>
      </c>
      <c r="D318" s="95" t="s">
        <v>33</v>
      </c>
      <c r="E318" s="106">
        <v>1</v>
      </c>
      <c r="F318" s="94"/>
      <c r="G318" s="94"/>
      <c r="H318" s="94"/>
    </row>
    <row r="319" ht="16" customHeight="1" spans="1:8">
      <c r="A319" s="79">
        <v>306</v>
      </c>
      <c r="B319" s="95" t="s">
        <v>393</v>
      </c>
      <c r="C319" s="95" t="s">
        <v>397</v>
      </c>
      <c r="D319" s="95" t="s">
        <v>33</v>
      </c>
      <c r="E319" s="95">
        <v>16</v>
      </c>
      <c r="F319" s="94"/>
      <c r="G319" s="94"/>
      <c r="H319" s="94"/>
    </row>
    <row r="320" ht="16" customHeight="1" spans="1:8">
      <c r="A320" s="79">
        <v>307</v>
      </c>
      <c r="B320" s="95" t="s">
        <v>393</v>
      </c>
      <c r="C320" s="95" t="s">
        <v>398</v>
      </c>
      <c r="D320" s="95" t="s">
        <v>33</v>
      </c>
      <c r="E320" s="95">
        <v>8</v>
      </c>
      <c r="F320" s="94"/>
      <c r="G320" s="94"/>
      <c r="H320" s="83"/>
    </row>
    <row r="321" ht="16" customHeight="1" spans="1:8">
      <c r="A321" s="79">
        <v>308</v>
      </c>
      <c r="B321" s="95" t="s">
        <v>393</v>
      </c>
      <c r="C321" s="95" t="s">
        <v>399</v>
      </c>
      <c r="D321" s="95" t="s">
        <v>33</v>
      </c>
      <c r="E321" s="95">
        <v>2</v>
      </c>
      <c r="F321" s="94"/>
      <c r="G321" s="94"/>
      <c r="H321" s="83"/>
    </row>
    <row r="322" ht="16" customHeight="1" spans="1:8">
      <c r="A322" s="79">
        <v>309</v>
      </c>
      <c r="B322" s="95" t="s">
        <v>393</v>
      </c>
      <c r="C322" s="95" t="s">
        <v>400</v>
      </c>
      <c r="D322" s="95" t="s">
        <v>33</v>
      </c>
      <c r="E322" s="95">
        <v>7</v>
      </c>
      <c r="F322" s="94"/>
      <c r="G322" s="94"/>
      <c r="H322" s="83"/>
    </row>
    <row r="323" ht="16" customHeight="1" spans="1:8">
      <c r="A323" s="79">
        <v>310</v>
      </c>
      <c r="B323" s="95" t="s">
        <v>393</v>
      </c>
      <c r="C323" s="95" t="s">
        <v>401</v>
      </c>
      <c r="D323" s="95" t="s">
        <v>33</v>
      </c>
      <c r="E323" s="95">
        <v>2</v>
      </c>
      <c r="F323" s="94"/>
      <c r="G323" s="94"/>
      <c r="H323" s="83"/>
    </row>
    <row r="324" ht="16" customHeight="1" spans="1:8">
      <c r="A324" s="79">
        <v>311</v>
      </c>
      <c r="B324" s="95" t="s">
        <v>89</v>
      </c>
      <c r="C324" s="95" t="s">
        <v>402</v>
      </c>
      <c r="D324" s="95" t="s">
        <v>33</v>
      </c>
      <c r="E324" s="95">
        <v>4</v>
      </c>
      <c r="F324" s="94"/>
      <c r="G324" s="94"/>
      <c r="H324" s="83"/>
    </row>
    <row r="325" ht="16" customHeight="1" spans="1:8">
      <c r="A325" s="79">
        <v>312</v>
      </c>
      <c r="B325" s="95" t="s">
        <v>77</v>
      </c>
      <c r="C325" s="95" t="s">
        <v>403</v>
      </c>
      <c r="D325" s="95" t="s">
        <v>33</v>
      </c>
      <c r="E325" s="95">
        <v>5</v>
      </c>
      <c r="F325" s="98"/>
      <c r="G325" s="79"/>
      <c r="H325" s="105"/>
    </row>
    <row r="326" ht="16" customHeight="1" spans="1:8">
      <c r="A326" s="79">
        <v>313</v>
      </c>
      <c r="B326" s="95" t="s">
        <v>67</v>
      </c>
      <c r="C326" s="95" t="s">
        <v>354</v>
      </c>
      <c r="D326" s="95" t="s">
        <v>33</v>
      </c>
      <c r="E326" s="95">
        <v>0</v>
      </c>
      <c r="F326" s="98"/>
      <c r="G326" s="79"/>
      <c r="H326" s="105"/>
    </row>
    <row r="327" ht="41" customHeight="1" spans="1:8">
      <c r="A327" s="107" t="s">
        <v>404</v>
      </c>
      <c r="B327" s="108"/>
      <c r="C327" s="108"/>
      <c r="D327" s="108"/>
      <c r="E327" s="108"/>
      <c r="F327" s="108"/>
      <c r="G327" s="108"/>
      <c r="H327" s="109"/>
    </row>
  </sheetData>
  <autoFilter xmlns:etc="http://www.wps.cn/officeDocument/2017/etCustomData" ref="A2:H327" etc:filterBottomFollowUsedRange="0">
    <extLst/>
  </autoFilter>
  <mergeCells count="13">
    <mergeCell ref="A1:H1"/>
    <mergeCell ref="A3:H3"/>
    <mergeCell ref="A36:H36"/>
    <mergeCell ref="A42:H42"/>
    <mergeCell ref="A67:H67"/>
    <mergeCell ref="A77:H77"/>
    <mergeCell ref="A84:H84"/>
    <mergeCell ref="A246:H246"/>
    <mergeCell ref="A253:H253"/>
    <mergeCell ref="A270:H270"/>
    <mergeCell ref="A278:H278"/>
    <mergeCell ref="A286:H286"/>
    <mergeCell ref="A327:H327"/>
  </mergeCells>
  <pageMargins left="0.984027777777778" right="0.904861111111111" top="0.786805555555556" bottom="1" header="0.5" footer="0.5"/>
  <pageSetup paperSize="9" scale="70" firstPageNumber="130" orientation="portrait" useFirstPageNumber="1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94"/>
  <sheetViews>
    <sheetView workbookViewId="0">
      <selection activeCell="L41" sqref="$A1:$XFD1048576"/>
    </sheetView>
  </sheetViews>
  <sheetFormatPr defaultColWidth="9" defaultRowHeight="13.5"/>
  <cols>
    <col min="1" max="1" width="6.75" style="2" customWidth="1"/>
    <col min="2" max="2" width="11.5" style="3" customWidth="1"/>
    <col min="3" max="3" width="30" style="3" customWidth="1"/>
    <col min="4" max="4" width="6.5" style="3" customWidth="1"/>
    <col min="5" max="5" width="11.5" style="1" customWidth="1"/>
    <col min="6" max="6" width="11" style="1" customWidth="1"/>
    <col min="7" max="7" width="10.5" style="1" customWidth="1"/>
    <col min="8" max="8" width="9.125" style="1" customWidth="1"/>
    <col min="9" max="16384" width="9" style="1"/>
  </cols>
  <sheetData>
    <row r="1" ht="41" customHeight="1" spans="1:9">
      <c r="A1" s="4" t="s">
        <v>405</v>
      </c>
      <c r="B1" s="4"/>
      <c r="C1" s="4"/>
      <c r="D1" s="4"/>
      <c r="E1" s="4"/>
      <c r="F1" s="4"/>
      <c r="G1" s="4"/>
      <c r="H1" s="4"/>
    </row>
    <row r="2" ht="33" customHeight="1" spans="1:9">
      <c r="A2" s="5" t="s">
        <v>1</v>
      </c>
      <c r="B2" s="6" t="s">
        <v>21</v>
      </c>
      <c r="C2" s="6" t="s">
        <v>22</v>
      </c>
      <c r="D2" s="6" t="s">
        <v>23</v>
      </c>
      <c r="E2" s="5" t="s">
        <v>24</v>
      </c>
      <c r="F2" s="5" t="s">
        <v>25</v>
      </c>
      <c r="G2" s="5" t="s">
        <v>26</v>
      </c>
      <c r="H2" s="6" t="s">
        <v>27</v>
      </c>
      <c r="I2" s="3"/>
    </row>
    <row r="3" ht="18" customHeight="1" spans="1:9">
      <c r="A3" s="5">
        <v>1</v>
      </c>
      <c r="B3" s="53" t="s">
        <v>393</v>
      </c>
      <c r="C3" s="54" t="s">
        <v>406</v>
      </c>
      <c r="D3" s="53" t="s">
        <v>33</v>
      </c>
      <c r="E3" s="53">
        <v>302</v>
      </c>
      <c r="F3" s="5"/>
      <c r="G3" s="5"/>
      <c r="H3" s="6"/>
      <c r="I3" s="3"/>
    </row>
    <row r="4" ht="18" customHeight="1" spans="1:9">
      <c r="A4" s="5">
        <v>2</v>
      </c>
      <c r="B4" s="54" t="s">
        <v>393</v>
      </c>
      <c r="C4" s="54" t="s">
        <v>407</v>
      </c>
      <c r="D4" s="53" t="s">
        <v>33</v>
      </c>
      <c r="E4" s="55">
        <v>123</v>
      </c>
      <c r="F4" s="5"/>
      <c r="G4" s="5"/>
      <c r="H4" s="6"/>
      <c r="I4" s="3"/>
    </row>
    <row r="5" ht="18" customHeight="1" spans="1:9">
      <c r="A5" s="5">
        <v>3</v>
      </c>
      <c r="B5" s="56" t="s">
        <v>393</v>
      </c>
      <c r="C5" s="54" t="s">
        <v>408</v>
      </c>
      <c r="D5" s="53" t="s">
        <v>33</v>
      </c>
      <c r="E5" s="53">
        <f>195-7</f>
        <v>188</v>
      </c>
      <c r="F5" s="5"/>
      <c r="G5" s="5"/>
      <c r="H5" s="6"/>
      <c r="I5" s="3"/>
    </row>
    <row r="6" ht="18" customHeight="1" spans="1:9">
      <c r="A6" s="5">
        <v>4</v>
      </c>
      <c r="B6" s="57" t="s">
        <v>393</v>
      </c>
      <c r="C6" s="54" t="s">
        <v>409</v>
      </c>
      <c r="D6" s="57" t="s">
        <v>33</v>
      </c>
      <c r="E6" s="53">
        <v>3525</v>
      </c>
      <c r="F6" s="5"/>
      <c r="G6" s="5"/>
      <c r="H6" s="6"/>
      <c r="I6" s="3"/>
    </row>
    <row r="7" ht="18" customHeight="1" spans="1:9">
      <c r="A7" s="5">
        <v>5</v>
      </c>
      <c r="B7" s="56" t="s">
        <v>393</v>
      </c>
      <c r="C7" s="54" t="s">
        <v>410</v>
      </c>
      <c r="D7" s="56" t="s">
        <v>33</v>
      </c>
      <c r="E7" s="53">
        <v>13</v>
      </c>
      <c r="F7" s="5"/>
      <c r="G7" s="5"/>
      <c r="H7" s="6"/>
      <c r="I7" s="3"/>
    </row>
    <row r="8" ht="18" customHeight="1" spans="1:9">
      <c r="A8" s="5">
        <v>6</v>
      </c>
      <c r="B8" s="54" t="s">
        <v>411</v>
      </c>
      <c r="C8" s="54" t="s">
        <v>412</v>
      </c>
      <c r="D8" s="54" t="s">
        <v>30</v>
      </c>
      <c r="E8" s="53">
        <v>1084.5</v>
      </c>
      <c r="F8" s="5"/>
      <c r="G8" s="5"/>
      <c r="H8" s="6"/>
      <c r="I8" s="3"/>
    </row>
    <row r="9" ht="18" customHeight="1" spans="1:9">
      <c r="A9" s="5">
        <v>7</v>
      </c>
      <c r="B9" s="57" t="s">
        <v>80</v>
      </c>
      <c r="C9" s="54" t="s">
        <v>413</v>
      </c>
      <c r="D9" s="57" t="s">
        <v>33</v>
      </c>
      <c r="E9" s="53">
        <v>159</v>
      </c>
      <c r="F9" s="5"/>
      <c r="G9" s="5"/>
      <c r="H9" s="6"/>
      <c r="I9" s="3"/>
    </row>
    <row r="10" ht="18" customHeight="1" spans="1:9">
      <c r="A10" s="5">
        <v>8</v>
      </c>
      <c r="B10" s="57" t="s">
        <v>80</v>
      </c>
      <c r="C10" s="54" t="s">
        <v>414</v>
      </c>
      <c r="D10" s="57" t="s">
        <v>33</v>
      </c>
      <c r="E10" s="53">
        <v>47</v>
      </c>
      <c r="F10" s="5"/>
      <c r="G10" s="5"/>
      <c r="H10" s="6"/>
      <c r="I10" s="3"/>
    </row>
    <row r="11" ht="18" customHeight="1" spans="1:9">
      <c r="A11" s="5">
        <v>9</v>
      </c>
      <c r="B11" s="56" t="s">
        <v>415</v>
      </c>
      <c r="C11" s="54" t="s">
        <v>414</v>
      </c>
      <c r="D11" s="56" t="s">
        <v>33</v>
      </c>
      <c r="E11" s="53">
        <f>155-1</f>
        <v>154</v>
      </c>
      <c r="F11" s="5"/>
      <c r="G11" s="5"/>
      <c r="H11" s="6"/>
      <c r="I11" s="3"/>
    </row>
    <row r="12" ht="18" customHeight="1" spans="1:9">
      <c r="A12" s="5">
        <v>10</v>
      </c>
      <c r="B12" s="56" t="s">
        <v>416</v>
      </c>
      <c r="C12" s="54" t="s">
        <v>417</v>
      </c>
      <c r="D12" s="54" t="s">
        <v>33</v>
      </c>
      <c r="E12" s="53">
        <v>159</v>
      </c>
      <c r="F12" s="5"/>
      <c r="G12" s="5"/>
      <c r="H12" s="6"/>
      <c r="I12" s="3"/>
    </row>
    <row r="13" ht="18" customHeight="1" spans="1:9">
      <c r="A13" s="5">
        <v>11</v>
      </c>
      <c r="B13" s="53" t="s">
        <v>106</v>
      </c>
      <c r="C13" s="54" t="s">
        <v>418</v>
      </c>
      <c r="D13" s="53" t="s">
        <v>33</v>
      </c>
      <c r="E13" s="53">
        <v>180</v>
      </c>
      <c r="F13" s="5"/>
      <c r="G13" s="5"/>
      <c r="H13" s="6"/>
      <c r="I13" s="3"/>
    </row>
    <row r="14" ht="18" customHeight="1" spans="1:9">
      <c r="A14" s="5">
        <v>12</v>
      </c>
      <c r="B14" s="57" t="s">
        <v>106</v>
      </c>
      <c r="C14" s="54" t="s">
        <v>419</v>
      </c>
      <c r="D14" s="57" t="s">
        <v>33</v>
      </c>
      <c r="E14" s="53">
        <v>1093</v>
      </c>
      <c r="F14" s="5"/>
      <c r="G14" s="5"/>
      <c r="H14" s="6"/>
      <c r="I14" s="3"/>
    </row>
    <row r="15" ht="18" customHeight="1" spans="1:9">
      <c r="A15" s="5">
        <v>13</v>
      </c>
      <c r="B15" s="58" t="s">
        <v>244</v>
      </c>
      <c r="C15" s="54" t="s">
        <v>420</v>
      </c>
      <c r="D15" s="58" t="s">
        <v>33</v>
      </c>
      <c r="E15" s="53">
        <v>75</v>
      </c>
      <c r="F15" s="5"/>
      <c r="G15" s="5"/>
      <c r="H15" s="6"/>
      <c r="I15" s="3"/>
    </row>
    <row r="16" ht="18" customHeight="1" spans="1:9">
      <c r="A16" s="5">
        <v>14</v>
      </c>
      <c r="B16" s="58" t="s">
        <v>244</v>
      </c>
      <c r="C16" s="54" t="s">
        <v>421</v>
      </c>
      <c r="D16" s="58" t="s">
        <v>33</v>
      </c>
      <c r="E16" s="53">
        <v>64</v>
      </c>
      <c r="F16" s="5"/>
      <c r="G16" s="5"/>
      <c r="H16" s="6"/>
      <c r="I16" s="3"/>
    </row>
    <row r="17" ht="18" customHeight="1" spans="1:9">
      <c r="A17" s="5">
        <v>15</v>
      </c>
      <c r="B17" s="56" t="s">
        <v>422</v>
      </c>
      <c r="C17" s="54" t="s">
        <v>423</v>
      </c>
      <c r="D17" s="56" t="s">
        <v>33</v>
      </c>
      <c r="E17" s="53">
        <v>79</v>
      </c>
      <c r="F17" s="5"/>
      <c r="G17" s="5"/>
      <c r="H17" s="6"/>
      <c r="I17" s="3"/>
    </row>
    <row r="18" ht="18" customHeight="1" spans="1:9">
      <c r="A18" s="5">
        <v>16</v>
      </c>
      <c r="B18" s="53" t="s">
        <v>91</v>
      </c>
      <c r="C18" s="54" t="s">
        <v>424</v>
      </c>
      <c r="D18" s="53" t="s">
        <v>33</v>
      </c>
      <c r="E18" s="53">
        <v>44</v>
      </c>
      <c r="F18" s="5"/>
      <c r="G18" s="5"/>
      <c r="H18" s="6"/>
      <c r="I18" s="3"/>
    </row>
    <row r="19" ht="18" customHeight="1" spans="1:9">
      <c r="A19" s="5">
        <v>17</v>
      </c>
      <c r="B19" s="53" t="s">
        <v>93</v>
      </c>
      <c r="C19" s="54" t="s">
        <v>425</v>
      </c>
      <c r="D19" s="53" t="s">
        <v>33</v>
      </c>
      <c r="E19" s="53">
        <v>45</v>
      </c>
      <c r="F19" s="5"/>
      <c r="G19" s="5"/>
      <c r="H19" s="6"/>
      <c r="I19" s="3"/>
    </row>
    <row r="20" ht="18" customHeight="1" spans="1:9">
      <c r="A20" s="5">
        <v>18</v>
      </c>
      <c r="B20" s="57" t="s">
        <v>426</v>
      </c>
      <c r="C20" s="54" t="s">
        <v>427</v>
      </c>
      <c r="D20" s="57" t="s">
        <v>33</v>
      </c>
      <c r="E20" s="53">
        <v>9</v>
      </c>
      <c r="F20" s="5"/>
      <c r="G20" s="5"/>
      <c r="H20" s="6"/>
      <c r="I20" s="3"/>
    </row>
    <row r="21" ht="18" customHeight="1" spans="1:9">
      <c r="A21" s="5">
        <v>19</v>
      </c>
      <c r="B21" s="54" t="s">
        <v>428</v>
      </c>
      <c r="C21" s="54" t="s">
        <v>429</v>
      </c>
      <c r="D21" s="54" t="s">
        <v>33</v>
      </c>
      <c r="E21" s="53">
        <v>956</v>
      </c>
      <c r="F21" s="5"/>
      <c r="G21" s="5"/>
      <c r="H21" s="6"/>
      <c r="I21" s="3"/>
    </row>
    <row r="22" ht="18" customHeight="1" spans="1:9">
      <c r="A22" s="5">
        <v>20</v>
      </c>
      <c r="B22" s="56" t="s">
        <v>430</v>
      </c>
      <c r="C22" s="54" t="s">
        <v>431</v>
      </c>
      <c r="D22" s="56" t="s">
        <v>33</v>
      </c>
      <c r="E22" s="53">
        <v>117</v>
      </c>
      <c r="F22" s="5"/>
      <c r="G22" s="5"/>
      <c r="H22" s="6"/>
      <c r="I22" s="3"/>
    </row>
    <row r="23" ht="18" customHeight="1" spans="1:9">
      <c r="A23" s="5">
        <v>21</v>
      </c>
      <c r="B23" s="53" t="s">
        <v>432</v>
      </c>
      <c r="C23" s="54" t="s">
        <v>424</v>
      </c>
      <c r="D23" s="53" t="s">
        <v>33</v>
      </c>
      <c r="E23" s="53">
        <v>13</v>
      </c>
      <c r="F23" s="5"/>
      <c r="G23" s="5"/>
      <c r="H23" s="6"/>
      <c r="I23" s="3"/>
    </row>
    <row r="24" ht="18" customHeight="1" spans="1:9">
      <c r="A24" s="5">
        <v>22</v>
      </c>
      <c r="B24" s="54" t="s">
        <v>433</v>
      </c>
      <c r="C24" s="54" t="s">
        <v>434</v>
      </c>
      <c r="D24" s="56" t="s">
        <v>33</v>
      </c>
      <c r="E24" s="53">
        <v>20</v>
      </c>
      <c r="F24" s="5"/>
      <c r="G24" s="5"/>
      <c r="H24" s="6"/>
      <c r="I24" s="3"/>
    </row>
    <row r="25" ht="18" customHeight="1" spans="1:9">
      <c r="A25" s="5">
        <v>23</v>
      </c>
      <c r="B25" s="54" t="s">
        <v>435</v>
      </c>
      <c r="C25" s="54" t="s">
        <v>436</v>
      </c>
      <c r="D25" s="56" t="s">
        <v>33</v>
      </c>
      <c r="E25" s="53">
        <v>13</v>
      </c>
      <c r="F25" s="5"/>
      <c r="G25" s="5"/>
      <c r="H25" s="6"/>
      <c r="I25" s="3"/>
    </row>
    <row r="26" ht="18" customHeight="1" spans="1:9">
      <c r="A26" s="5">
        <v>24</v>
      </c>
      <c r="B26" s="57" t="s">
        <v>437</v>
      </c>
      <c r="C26" s="54" t="s">
        <v>438</v>
      </c>
      <c r="D26" s="57" t="s">
        <v>33</v>
      </c>
      <c r="E26" s="53">
        <v>28</v>
      </c>
      <c r="F26" s="5"/>
      <c r="G26" s="5"/>
      <c r="H26" s="6"/>
      <c r="I26" s="3"/>
    </row>
    <row r="27" ht="18" customHeight="1" spans="1:9">
      <c r="A27" s="5">
        <v>25</v>
      </c>
      <c r="B27" s="58" t="s">
        <v>439</v>
      </c>
      <c r="C27" s="54" t="s">
        <v>440</v>
      </c>
      <c r="D27" s="58" t="s">
        <v>33</v>
      </c>
      <c r="E27" s="53">
        <v>8</v>
      </c>
      <c r="F27" s="5"/>
      <c r="G27" s="5"/>
      <c r="H27" s="6"/>
      <c r="I27" s="3"/>
    </row>
    <row r="28" ht="18" customHeight="1" spans="1:9">
      <c r="A28" s="5">
        <v>26</v>
      </c>
      <c r="B28" s="58" t="s">
        <v>441</v>
      </c>
      <c r="C28" s="54" t="s">
        <v>442</v>
      </c>
      <c r="D28" s="58" t="s">
        <v>33</v>
      </c>
      <c r="E28" s="53">
        <v>3</v>
      </c>
      <c r="F28" s="5"/>
      <c r="G28" s="5"/>
      <c r="H28" s="6"/>
      <c r="I28" s="3"/>
    </row>
    <row r="29" ht="18" customHeight="1" spans="1:9">
      <c r="A29" s="5">
        <v>27</v>
      </c>
      <c r="B29" s="54" t="s">
        <v>95</v>
      </c>
      <c r="C29" s="54" t="s">
        <v>443</v>
      </c>
      <c r="D29" s="54" t="s">
        <v>33</v>
      </c>
      <c r="E29" s="53">
        <v>75</v>
      </c>
      <c r="F29" s="5"/>
      <c r="G29" s="5"/>
      <c r="H29" s="6"/>
      <c r="I29" s="3"/>
    </row>
    <row r="30" ht="18" customHeight="1" spans="1:9">
      <c r="A30" s="5">
        <v>28</v>
      </c>
      <c r="B30" s="56" t="s">
        <v>95</v>
      </c>
      <c r="C30" s="54" t="s">
        <v>407</v>
      </c>
      <c r="D30" s="56" t="s">
        <v>33</v>
      </c>
      <c r="E30" s="53">
        <v>71</v>
      </c>
      <c r="F30" s="5"/>
      <c r="G30" s="5"/>
      <c r="H30" s="6"/>
      <c r="I30" s="3"/>
    </row>
    <row r="31" ht="18" customHeight="1" spans="1:9">
      <c r="A31" s="5">
        <v>29</v>
      </c>
      <c r="B31" s="53" t="s">
        <v>444</v>
      </c>
      <c r="C31" s="54" t="s">
        <v>445</v>
      </c>
      <c r="D31" s="53" t="s">
        <v>33</v>
      </c>
      <c r="E31" s="53">
        <v>1</v>
      </c>
      <c r="F31" s="5"/>
      <c r="G31" s="5"/>
      <c r="H31" s="6"/>
      <c r="I31" s="3"/>
    </row>
    <row r="32" ht="18" customHeight="1" spans="1:9">
      <c r="A32" s="5">
        <v>30</v>
      </c>
      <c r="B32" s="54" t="s">
        <v>240</v>
      </c>
      <c r="C32" s="54" t="s">
        <v>446</v>
      </c>
      <c r="D32" s="54" t="s">
        <v>33</v>
      </c>
      <c r="E32" s="53">
        <v>2</v>
      </c>
      <c r="F32" s="5"/>
      <c r="G32" s="5"/>
      <c r="H32" s="6"/>
      <c r="I32" s="3"/>
    </row>
    <row r="33" ht="18" customHeight="1" spans="1:9">
      <c r="A33" s="5">
        <v>31</v>
      </c>
      <c r="B33" s="54" t="s">
        <v>240</v>
      </c>
      <c r="C33" s="54" t="s">
        <v>447</v>
      </c>
      <c r="D33" s="54" t="s">
        <v>33</v>
      </c>
      <c r="E33" s="53">
        <v>1</v>
      </c>
      <c r="F33" s="5"/>
      <c r="G33" s="5"/>
      <c r="H33" s="6"/>
      <c r="I33" s="3"/>
    </row>
    <row r="34" ht="18" customHeight="1" spans="1:9">
      <c r="A34" s="5">
        <v>32</v>
      </c>
      <c r="B34" s="56" t="s">
        <v>240</v>
      </c>
      <c r="C34" s="54" t="s">
        <v>448</v>
      </c>
      <c r="D34" s="56" t="s">
        <v>33</v>
      </c>
      <c r="E34" s="53">
        <v>76</v>
      </c>
      <c r="F34" s="5"/>
      <c r="G34" s="5"/>
      <c r="H34" s="6"/>
      <c r="I34" s="3"/>
    </row>
    <row r="35" ht="18" customHeight="1" spans="1:9">
      <c r="A35" s="5">
        <v>33</v>
      </c>
      <c r="B35" s="56" t="s">
        <v>110</v>
      </c>
      <c r="C35" s="54" t="s">
        <v>449</v>
      </c>
      <c r="D35" s="57" t="s">
        <v>33</v>
      </c>
      <c r="E35" s="53">
        <v>307</v>
      </c>
      <c r="F35" s="5"/>
      <c r="G35" s="5"/>
      <c r="H35" s="6"/>
      <c r="I35" s="3"/>
    </row>
    <row r="36" ht="18" customHeight="1" spans="1:9">
      <c r="A36" s="5">
        <v>34</v>
      </c>
      <c r="B36" s="54" t="s">
        <v>34</v>
      </c>
      <c r="C36" s="54" t="s">
        <v>450</v>
      </c>
      <c r="D36" s="56" t="s">
        <v>33</v>
      </c>
      <c r="E36" s="53">
        <v>2211</v>
      </c>
      <c r="F36" s="5"/>
      <c r="G36" s="5"/>
      <c r="H36" s="6"/>
      <c r="I36" s="3"/>
    </row>
    <row r="37" ht="18" customHeight="1" spans="1:9">
      <c r="A37" s="5">
        <v>35</v>
      </c>
      <c r="B37" s="56" t="s">
        <v>451</v>
      </c>
      <c r="C37" s="54" t="s">
        <v>452</v>
      </c>
      <c r="D37" s="56" t="s">
        <v>33</v>
      </c>
      <c r="E37" s="53">
        <v>289</v>
      </c>
      <c r="F37" s="5"/>
      <c r="G37" s="5"/>
      <c r="H37" s="6"/>
      <c r="I37" s="3"/>
    </row>
    <row r="38" ht="18" customHeight="1" spans="1:9">
      <c r="A38" s="5">
        <v>36</v>
      </c>
      <c r="B38" s="56" t="s">
        <v>453</v>
      </c>
      <c r="C38" s="54" t="s">
        <v>454</v>
      </c>
      <c r="D38" s="56" t="s">
        <v>33</v>
      </c>
      <c r="E38" s="53">
        <v>1860</v>
      </c>
      <c r="F38" s="5"/>
      <c r="G38" s="5"/>
      <c r="H38" s="6"/>
      <c r="I38" s="3"/>
    </row>
    <row r="39" ht="18" customHeight="1" spans="1:9">
      <c r="A39" s="5">
        <v>37</v>
      </c>
      <c r="B39" s="54" t="s">
        <v>77</v>
      </c>
      <c r="C39" s="59" t="s">
        <v>455</v>
      </c>
      <c r="D39" s="56" t="s">
        <v>30</v>
      </c>
      <c r="E39" s="53">
        <v>5621</v>
      </c>
      <c r="F39" s="5"/>
      <c r="G39" s="5"/>
      <c r="H39" s="6"/>
      <c r="I39" s="3"/>
    </row>
    <row r="40" ht="18" customHeight="1" spans="1:9">
      <c r="A40" s="5">
        <v>38</v>
      </c>
      <c r="B40" s="57" t="s">
        <v>77</v>
      </c>
      <c r="C40" s="60" t="s">
        <v>456</v>
      </c>
      <c r="D40" s="57" t="s">
        <v>33</v>
      </c>
      <c r="E40" s="53">
        <v>1450</v>
      </c>
      <c r="F40" s="5"/>
      <c r="G40" s="5"/>
      <c r="H40" s="6"/>
      <c r="I40" s="3"/>
    </row>
    <row r="41" ht="18" customHeight="1" spans="1:9">
      <c r="A41" s="5">
        <v>39</v>
      </c>
      <c r="B41" s="56" t="s">
        <v>77</v>
      </c>
      <c r="C41" s="56" t="s">
        <v>457</v>
      </c>
      <c r="D41" s="56" t="s">
        <v>117</v>
      </c>
      <c r="E41" s="53">
        <v>465</v>
      </c>
      <c r="F41" s="5"/>
      <c r="G41" s="5"/>
      <c r="H41" s="6"/>
      <c r="I41" s="3"/>
    </row>
    <row r="42" ht="18" customHeight="1" spans="1:9">
      <c r="A42" s="5">
        <v>40</v>
      </c>
      <c r="B42" s="53" t="s">
        <v>458</v>
      </c>
      <c r="C42" s="53" t="s">
        <v>459</v>
      </c>
      <c r="D42" s="53" t="s">
        <v>460</v>
      </c>
      <c r="E42" s="53">
        <v>487</v>
      </c>
      <c r="F42" s="5"/>
      <c r="G42" s="5"/>
      <c r="H42" s="6"/>
      <c r="I42" s="3"/>
    </row>
    <row r="43" ht="18" customHeight="1" spans="1:9">
      <c r="A43" s="5">
        <v>41</v>
      </c>
      <c r="B43" s="53" t="s">
        <v>461</v>
      </c>
      <c r="C43" s="54" t="s">
        <v>462</v>
      </c>
      <c r="D43" s="56" t="s">
        <v>33</v>
      </c>
      <c r="E43" s="53">
        <v>1469</v>
      </c>
      <c r="F43" s="5"/>
      <c r="G43" s="5"/>
      <c r="H43" s="6"/>
      <c r="I43" s="3"/>
    </row>
    <row r="44" ht="18" customHeight="1" spans="1:9">
      <c r="A44" s="5">
        <v>42</v>
      </c>
      <c r="B44" s="57" t="s">
        <v>297</v>
      </c>
      <c r="C44" s="61" t="s">
        <v>419</v>
      </c>
      <c r="D44" s="57" t="s">
        <v>33</v>
      </c>
      <c r="E44" s="53">
        <v>1</v>
      </c>
      <c r="F44" s="5"/>
      <c r="G44" s="5"/>
      <c r="H44" s="6"/>
      <c r="I44" s="3"/>
    </row>
    <row r="45" ht="18" customHeight="1" spans="1:9">
      <c r="A45" s="5">
        <v>43</v>
      </c>
      <c r="B45" s="54" t="s">
        <v>297</v>
      </c>
      <c r="C45" s="59" t="s">
        <v>463</v>
      </c>
      <c r="D45" s="56" t="s">
        <v>33</v>
      </c>
      <c r="E45" s="53">
        <v>0</v>
      </c>
      <c r="F45" s="5"/>
      <c r="G45" s="5"/>
      <c r="H45" s="6"/>
      <c r="I45" s="3"/>
    </row>
    <row r="46" ht="18" customHeight="1" spans="1:9">
      <c r="A46" s="5">
        <v>44</v>
      </c>
      <c r="B46" s="62" t="s">
        <v>223</v>
      </c>
      <c r="C46" s="53" t="s">
        <v>464</v>
      </c>
      <c r="D46" s="62" t="s">
        <v>33</v>
      </c>
      <c r="E46" s="53">
        <v>40</v>
      </c>
      <c r="F46" s="5"/>
      <c r="G46" s="5"/>
      <c r="H46" s="6"/>
      <c r="I46" s="3"/>
    </row>
    <row r="47" ht="18" customHeight="1" spans="1:9">
      <c r="A47" s="5">
        <v>45</v>
      </c>
      <c r="B47" s="57" t="s">
        <v>223</v>
      </c>
      <c r="C47" s="61" t="s">
        <v>465</v>
      </c>
      <c r="D47" s="57" t="s">
        <v>33</v>
      </c>
      <c r="E47" s="63">
        <v>202</v>
      </c>
      <c r="F47" s="5"/>
      <c r="G47" s="5"/>
      <c r="H47" s="6"/>
      <c r="I47" s="3"/>
    </row>
    <row r="48" ht="18" customHeight="1" spans="1:9">
      <c r="A48" s="5">
        <v>46</v>
      </c>
      <c r="B48" s="62" t="s">
        <v>63</v>
      </c>
      <c r="C48" s="53" t="s">
        <v>466</v>
      </c>
      <c r="D48" s="62" t="s">
        <v>33</v>
      </c>
      <c r="E48" s="53">
        <v>38</v>
      </c>
      <c r="F48" s="5"/>
      <c r="G48" s="5"/>
      <c r="H48" s="6"/>
      <c r="I48" s="3"/>
    </row>
    <row r="49" ht="18" customHeight="1" spans="1:9">
      <c r="A49" s="5">
        <v>47</v>
      </c>
      <c r="B49" s="57" t="s">
        <v>63</v>
      </c>
      <c r="C49" s="61" t="s">
        <v>467</v>
      </c>
      <c r="D49" s="57" t="s">
        <v>33</v>
      </c>
      <c r="E49" s="53">
        <v>1722</v>
      </c>
      <c r="F49" s="5"/>
      <c r="G49" s="5"/>
      <c r="H49" s="6"/>
      <c r="I49" s="3"/>
    </row>
    <row r="50" ht="18" customHeight="1" spans="1:9">
      <c r="A50" s="5">
        <v>48</v>
      </c>
      <c r="B50" s="62" t="s">
        <v>89</v>
      </c>
      <c r="C50" s="53" t="s">
        <v>468</v>
      </c>
      <c r="D50" s="62" t="s">
        <v>33</v>
      </c>
      <c r="E50" s="53">
        <v>2</v>
      </c>
      <c r="F50" s="5"/>
      <c r="G50" s="5"/>
      <c r="H50" s="6"/>
      <c r="I50" s="3"/>
    </row>
    <row r="51" ht="18" customHeight="1" spans="1:9">
      <c r="A51" s="5">
        <v>49</v>
      </c>
      <c r="B51" s="58" t="s">
        <v>89</v>
      </c>
      <c r="C51" s="61" t="s">
        <v>469</v>
      </c>
      <c r="D51" s="58" t="s">
        <v>33</v>
      </c>
      <c r="E51" s="53">
        <v>0</v>
      </c>
      <c r="F51" s="5"/>
      <c r="G51" s="5"/>
      <c r="H51" s="6"/>
      <c r="I51" s="3"/>
    </row>
    <row r="52" ht="18" customHeight="1" spans="1:9">
      <c r="A52" s="5">
        <v>50</v>
      </c>
      <c r="B52" s="57" t="s">
        <v>313</v>
      </c>
      <c r="C52" s="61" t="s">
        <v>470</v>
      </c>
      <c r="D52" s="57" t="s">
        <v>30</v>
      </c>
      <c r="E52" s="53">
        <v>2254.5</v>
      </c>
      <c r="F52" s="5"/>
      <c r="G52" s="5"/>
      <c r="H52" s="6"/>
      <c r="I52" s="3"/>
    </row>
    <row r="53" ht="18" customHeight="1" spans="1:9">
      <c r="A53" s="5">
        <v>51</v>
      </c>
      <c r="B53" s="56" t="s">
        <v>313</v>
      </c>
      <c r="C53" s="54" t="s">
        <v>471</v>
      </c>
      <c r="D53" s="56" t="s">
        <v>30</v>
      </c>
      <c r="E53" s="53">
        <v>107</v>
      </c>
      <c r="F53" s="5"/>
      <c r="G53" s="5"/>
      <c r="H53" s="6"/>
      <c r="I53" s="3"/>
    </row>
    <row r="54" ht="18" customHeight="1" spans="1:9">
      <c r="A54" s="5">
        <v>52</v>
      </c>
      <c r="B54" s="54" t="s">
        <v>472</v>
      </c>
      <c r="C54" s="54" t="s">
        <v>473</v>
      </c>
      <c r="D54" s="54" t="s">
        <v>30</v>
      </c>
      <c r="E54" s="53">
        <v>248</v>
      </c>
      <c r="F54" s="5"/>
      <c r="G54" s="5"/>
      <c r="H54" s="6"/>
      <c r="I54" s="3"/>
    </row>
    <row r="55" ht="18" customHeight="1" spans="1:9">
      <c r="A55" s="5">
        <v>53</v>
      </c>
      <c r="B55" s="57" t="s">
        <v>83</v>
      </c>
      <c r="C55" s="61" t="s">
        <v>470</v>
      </c>
      <c r="D55" s="56" t="s">
        <v>30</v>
      </c>
      <c r="E55" s="53">
        <v>2102</v>
      </c>
      <c r="F55" s="5"/>
      <c r="G55" s="5"/>
      <c r="H55" s="6"/>
      <c r="I55" s="3"/>
    </row>
    <row r="56" ht="18" customHeight="1" spans="1:9">
      <c r="A56" s="5">
        <v>54</v>
      </c>
      <c r="B56" s="62" t="s">
        <v>83</v>
      </c>
      <c r="C56" s="53" t="s">
        <v>474</v>
      </c>
      <c r="D56" s="53" t="s">
        <v>460</v>
      </c>
      <c r="E56" s="53">
        <v>706</v>
      </c>
      <c r="F56" s="5"/>
      <c r="G56" s="5"/>
      <c r="H56" s="6"/>
      <c r="I56" s="3"/>
    </row>
    <row r="57" ht="18" customHeight="1" spans="1:9">
      <c r="A57" s="5">
        <v>55</v>
      </c>
      <c r="B57" s="57" t="s">
        <v>83</v>
      </c>
      <c r="C57" s="54" t="s">
        <v>475</v>
      </c>
      <c r="D57" s="54" t="s">
        <v>30</v>
      </c>
      <c r="E57" s="53">
        <v>148</v>
      </c>
      <c r="F57" s="5"/>
      <c r="G57" s="5"/>
      <c r="H57" s="6"/>
      <c r="I57" s="3"/>
    </row>
    <row r="58" ht="18" customHeight="1" spans="1:9">
      <c r="A58" s="5">
        <v>56</v>
      </c>
      <c r="B58" s="58" t="s">
        <v>83</v>
      </c>
      <c r="C58" s="60" t="s">
        <v>476</v>
      </c>
      <c r="D58" s="56" t="s">
        <v>30</v>
      </c>
      <c r="E58" s="53">
        <v>13532</v>
      </c>
      <c r="F58" s="5"/>
      <c r="G58" s="5"/>
      <c r="H58" s="6"/>
      <c r="I58" s="3"/>
    </row>
    <row r="59" ht="18" customHeight="1" spans="1:9">
      <c r="A59" s="5">
        <v>57</v>
      </c>
      <c r="B59" s="54" t="s">
        <v>83</v>
      </c>
      <c r="C59" s="59" t="s">
        <v>477</v>
      </c>
      <c r="D59" s="56" t="s">
        <v>30</v>
      </c>
      <c r="E59" s="53">
        <v>1813.6</v>
      </c>
      <c r="F59" s="5"/>
      <c r="G59" s="5"/>
      <c r="H59" s="6"/>
      <c r="I59" s="3"/>
    </row>
    <row r="60" ht="18" customHeight="1" spans="1:9">
      <c r="A60" s="5">
        <v>58</v>
      </c>
      <c r="B60" s="58" t="s">
        <v>478</v>
      </c>
      <c r="C60" s="61" t="s">
        <v>479</v>
      </c>
      <c r="D60" s="58" t="s">
        <v>33</v>
      </c>
      <c r="E60" s="53">
        <v>49</v>
      </c>
      <c r="F60" s="5"/>
      <c r="G60" s="5"/>
      <c r="H60" s="6"/>
      <c r="I60" s="3"/>
    </row>
    <row r="61" ht="18" customHeight="1" spans="1:9">
      <c r="A61" s="5">
        <v>59</v>
      </c>
      <c r="B61" s="58" t="s">
        <v>478</v>
      </c>
      <c r="C61" s="64" t="s">
        <v>480</v>
      </c>
      <c r="D61" s="56" t="s">
        <v>33</v>
      </c>
      <c r="E61" s="53">
        <v>174</v>
      </c>
      <c r="F61" s="5"/>
      <c r="G61" s="5"/>
      <c r="H61" s="6"/>
      <c r="I61" s="3"/>
    </row>
    <row r="62" ht="18" customHeight="1" spans="1:9">
      <c r="A62" s="5">
        <v>60</v>
      </c>
      <c r="B62" s="62" t="s">
        <v>67</v>
      </c>
      <c r="C62" s="53" t="s">
        <v>481</v>
      </c>
      <c r="D62" s="62" t="s">
        <v>33</v>
      </c>
      <c r="E62" s="53">
        <v>15</v>
      </c>
      <c r="F62" s="5"/>
      <c r="G62" s="5"/>
      <c r="H62" s="6"/>
      <c r="I62" s="3"/>
    </row>
    <row r="63" ht="18" customHeight="1" spans="1:9">
      <c r="A63" s="5">
        <v>61</v>
      </c>
      <c r="B63" s="57" t="s">
        <v>67</v>
      </c>
      <c r="C63" s="54" t="s">
        <v>482</v>
      </c>
      <c r="D63" s="57" t="s">
        <v>33</v>
      </c>
      <c r="E63" s="53">
        <v>12</v>
      </c>
      <c r="F63" s="5"/>
      <c r="G63" s="5"/>
      <c r="H63" s="6"/>
      <c r="I63" s="3"/>
    </row>
    <row r="64" ht="18" customHeight="1" spans="1:9">
      <c r="A64" s="5">
        <v>62</v>
      </c>
      <c r="B64" s="58" t="s">
        <v>67</v>
      </c>
      <c r="C64" s="61" t="s">
        <v>483</v>
      </c>
      <c r="D64" s="58" t="s">
        <v>33</v>
      </c>
      <c r="E64" s="53">
        <v>17</v>
      </c>
      <c r="F64" s="5"/>
      <c r="G64" s="5"/>
      <c r="H64" s="6"/>
      <c r="I64" s="3"/>
    </row>
    <row r="65" ht="18" customHeight="1" spans="1:9">
      <c r="A65" s="5">
        <v>63</v>
      </c>
      <c r="B65" s="65" t="s">
        <v>67</v>
      </c>
      <c r="C65" s="56" t="s">
        <v>484</v>
      </c>
      <c r="D65" s="65" t="s">
        <v>33</v>
      </c>
      <c r="E65" s="66">
        <v>197</v>
      </c>
      <c r="F65" s="5"/>
      <c r="G65" s="5"/>
      <c r="H65" s="6"/>
      <c r="I65" s="3"/>
    </row>
    <row r="66" ht="18" customHeight="1" spans="1:9">
      <c r="A66" s="5">
        <v>64</v>
      </c>
      <c r="B66" s="54" t="s">
        <v>67</v>
      </c>
      <c r="C66" s="56" t="s">
        <v>485</v>
      </c>
      <c r="D66" s="54" t="s">
        <v>33</v>
      </c>
      <c r="E66" s="53">
        <v>3</v>
      </c>
      <c r="F66" s="5"/>
      <c r="G66" s="5"/>
      <c r="H66" s="6"/>
      <c r="I66" s="3"/>
    </row>
    <row r="67" ht="18" customHeight="1" spans="1:9">
      <c r="A67" s="5">
        <v>65</v>
      </c>
      <c r="B67" s="53" t="s">
        <v>486</v>
      </c>
      <c r="C67" s="53" t="s">
        <v>487</v>
      </c>
      <c r="D67" s="53" t="s">
        <v>33</v>
      </c>
      <c r="E67" s="53">
        <v>1</v>
      </c>
      <c r="F67" s="5"/>
      <c r="G67" s="5"/>
      <c r="H67" s="6"/>
      <c r="I67" s="3"/>
    </row>
    <row r="68" ht="18" customHeight="1" spans="1:9">
      <c r="A68" s="5">
        <v>66</v>
      </c>
      <c r="B68" s="53" t="s">
        <v>69</v>
      </c>
      <c r="C68" s="53" t="s">
        <v>481</v>
      </c>
      <c r="D68" s="53" t="s">
        <v>33</v>
      </c>
      <c r="E68" s="53">
        <v>3</v>
      </c>
      <c r="F68" s="5"/>
      <c r="G68" s="5"/>
      <c r="H68" s="6"/>
      <c r="I68" s="3"/>
    </row>
    <row r="69" ht="18" customHeight="1" spans="1:9">
      <c r="A69" s="5">
        <v>67</v>
      </c>
      <c r="B69" s="53" t="s">
        <v>69</v>
      </c>
      <c r="C69" s="53" t="s">
        <v>488</v>
      </c>
      <c r="D69" s="53" t="s">
        <v>33</v>
      </c>
      <c r="E69" s="53">
        <v>1497</v>
      </c>
      <c r="F69" s="5"/>
      <c r="G69" s="5"/>
      <c r="H69" s="6"/>
      <c r="I69" s="3"/>
    </row>
    <row r="70" ht="18" customHeight="1" spans="1:9">
      <c r="A70" s="5">
        <v>68</v>
      </c>
      <c r="B70" s="57" t="s">
        <v>69</v>
      </c>
      <c r="C70" s="61" t="s">
        <v>489</v>
      </c>
      <c r="D70" s="57" t="s">
        <v>33</v>
      </c>
      <c r="E70" s="53">
        <v>129</v>
      </c>
      <c r="F70" s="5"/>
      <c r="G70" s="5"/>
      <c r="H70" s="6"/>
      <c r="I70" s="3"/>
    </row>
    <row r="71" ht="18" customHeight="1" spans="1:9">
      <c r="A71" s="5">
        <v>69</v>
      </c>
      <c r="B71" s="57" t="s">
        <v>305</v>
      </c>
      <c r="C71" s="61" t="s">
        <v>490</v>
      </c>
      <c r="D71" s="57" t="s">
        <v>30</v>
      </c>
      <c r="E71" s="53">
        <v>180</v>
      </c>
      <c r="F71" s="5"/>
      <c r="G71" s="5"/>
      <c r="H71" s="6"/>
      <c r="I71" s="3"/>
    </row>
    <row r="72" ht="18" customHeight="1" spans="1:9">
      <c r="A72" s="5">
        <v>70</v>
      </c>
      <c r="B72" s="57" t="s">
        <v>121</v>
      </c>
      <c r="C72" s="61" t="s">
        <v>490</v>
      </c>
      <c r="D72" s="57" t="s">
        <v>30</v>
      </c>
      <c r="E72" s="53">
        <v>925</v>
      </c>
      <c r="F72" s="5"/>
      <c r="G72" s="5"/>
      <c r="H72" s="6"/>
      <c r="I72" s="3"/>
    </row>
    <row r="73" ht="18" customHeight="1" spans="1:9">
      <c r="A73" s="5">
        <v>71</v>
      </c>
      <c r="B73" s="58" t="s">
        <v>121</v>
      </c>
      <c r="C73" s="60" t="s">
        <v>491</v>
      </c>
      <c r="D73" s="58" t="s">
        <v>30</v>
      </c>
      <c r="E73" s="53">
        <v>19036</v>
      </c>
      <c r="F73" s="5"/>
      <c r="G73" s="5"/>
      <c r="H73" s="6"/>
      <c r="I73" s="3"/>
    </row>
    <row r="74" ht="18" customHeight="1" spans="1:9">
      <c r="A74" s="5">
        <v>72</v>
      </c>
      <c r="B74" s="54" t="s">
        <v>121</v>
      </c>
      <c r="C74" s="59" t="s">
        <v>492</v>
      </c>
      <c r="D74" s="56" t="s">
        <v>30</v>
      </c>
      <c r="E74" s="53">
        <v>1007.9</v>
      </c>
      <c r="F74" s="5"/>
      <c r="G74" s="5"/>
      <c r="H74" s="6"/>
      <c r="I74" s="3"/>
    </row>
    <row r="75" ht="18" customHeight="1" spans="1:9">
      <c r="A75" s="5">
        <v>73</v>
      </c>
      <c r="B75" s="53" t="s">
        <v>121</v>
      </c>
      <c r="C75" s="53" t="s">
        <v>474</v>
      </c>
      <c r="D75" s="56" t="s">
        <v>30</v>
      </c>
      <c r="E75" s="53">
        <v>160</v>
      </c>
      <c r="F75" s="5"/>
      <c r="G75" s="5"/>
      <c r="H75" s="6"/>
      <c r="I75" s="3"/>
    </row>
    <row r="76" ht="18" customHeight="1" spans="1:9">
      <c r="A76" s="5">
        <v>74</v>
      </c>
      <c r="B76" s="54" t="s">
        <v>493</v>
      </c>
      <c r="C76" s="59" t="s">
        <v>494</v>
      </c>
      <c r="D76" s="56" t="s">
        <v>30</v>
      </c>
      <c r="E76" s="53">
        <v>95</v>
      </c>
      <c r="F76" s="5"/>
      <c r="G76" s="5"/>
      <c r="H76" s="6"/>
      <c r="I76" s="3"/>
    </row>
    <row r="77" ht="18" customHeight="1" spans="1:9">
      <c r="A77" s="5">
        <v>75</v>
      </c>
      <c r="B77" s="57" t="s">
        <v>203</v>
      </c>
      <c r="C77" s="61" t="s">
        <v>495</v>
      </c>
      <c r="D77" s="57" t="s">
        <v>30</v>
      </c>
      <c r="E77" s="53">
        <v>285</v>
      </c>
      <c r="F77" s="5"/>
      <c r="G77" s="5"/>
      <c r="H77" s="6"/>
      <c r="I77" s="3"/>
    </row>
    <row r="78" ht="18" customHeight="1" spans="1:9">
      <c r="A78" s="5">
        <v>76</v>
      </c>
      <c r="B78" s="54" t="s">
        <v>203</v>
      </c>
      <c r="C78" s="59" t="s">
        <v>496</v>
      </c>
      <c r="D78" s="56" t="s">
        <v>30</v>
      </c>
      <c r="E78" s="53">
        <v>1215</v>
      </c>
      <c r="F78" s="5"/>
      <c r="G78" s="5"/>
      <c r="H78" s="6"/>
      <c r="I78" s="3"/>
    </row>
    <row r="79" ht="18" customHeight="1" spans="1:9">
      <c r="A79" s="5">
        <v>77</v>
      </c>
      <c r="B79" s="58" t="s">
        <v>86</v>
      </c>
      <c r="C79" s="60" t="s">
        <v>497</v>
      </c>
      <c r="D79" s="58" t="s">
        <v>33</v>
      </c>
      <c r="E79" s="53">
        <f>6740-12-2</f>
        <v>6726</v>
      </c>
      <c r="F79" s="5"/>
      <c r="G79" s="5"/>
      <c r="H79" s="6"/>
      <c r="I79" s="3"/>
    </row>
    <row r="80" ht="18" customHeight="1" spans="1:9">
      <c r="A80" s="5">
        <v>78</v>
      </c>
      <c r="B80" s="53" t="s">
        <v>51</v>
      </c>
      <c r="C80" s="53" t="s">
        <v>418</v>
      </c>
      <c r="D80" s="53" t="s">
        <v>33</v>
      </c>
      <c r="E80" s="53">
        <v>443</v>
      </c>
      <c r="F80" s="5"/>
      <c r="G80" s="5"/>
      <c r="H80" s="6"/>
      <c r="I80" s="3"/>
    </row>
    <row r="81" ht="18" customHeight="1" spans="1:9">
      <c r="A81" s="5">
        <v>79</v>
      </c>
      <c r="B81" s="57" t="s">
        <v>51</v>
      </c>
      <c r="C81" s="53" t="s">
        <v>498</v>
      </c>
      <c r="D81" s="57" t="s">
        <v>33</v>
      </c>
      <c r="E81" s="53">
        <v>437</v>
      </c>
      <c r="F81" s="5"/>
      <c r="G81" s="5"/>
      <c r="H81" s="6"/>
      <c r="I81" s="3"/>
    </row>
    <row r="82" ht="18" customHeight="1" spans="1:9">
      <c r="A82" s="5">
        <v>80</v>
      </c>
      <c r="B82" s="56" t="s">
        <v>51</v>
      </c>
      <c r="C82" s="53" t="s">
        <v>499</v>
      </c>
      <c r="D82" s="56" t="s">
        <v>33</v>
      </c>
      <c r="E82" s="53">
        <v>11</v>
      </c>
      <c r="F82" s="5"/>
      <c r="G82" s="5"/>
      <c r="H82" s="6"/>
      <c r="I82" s="3"/>
    </row>
    <row r="83" ht="18" customHeight="1" spans="1:9">
      <c r="A83" s="5">
        <v>81</v>
      </c>
      <c r="B83" s="54" t="s">
        <v>51</v>
      </c>
      <c r="C83" s="53" t="s">
        <v>500</v>
      </c>
      <c r="D83" s="54" t="s">
        <v>33</v>
      </c>
      <c r="E83" s="53">
        <v>200</v>
      </c>
      <c r="F83" s="5"/>
      <c r="G83" s="5"/>
      <c r="H83" s="6"/>
      <c r="I83" s="3"/>
    </row>
    <row r="84" ht="18" customHeight="1" spans="1:9">
      <c r="A84" s="5">
        <v>82</v>
      </c>
      <c r="B84" s="53" t="s">
        <v>179</v>
      </c>
      <c r="C84" s="53" t="s">
        <v>501</v>
      </c>
      <c r="D84" s="53" t="s">
        <v>33</v>
      </c>
      <c r="E84" s="53">
        <v>353</v>
      </c>
      <c r="F84" s="5"/>
      <c r="G84" s="5"/>
      <c r="H84" s="6"/>
      <c r="I84" s="3"/>
    </row>
    <row r="85" ht="18" customHeight="1" spans="1:9">
      <c r="A85" s="5">
        <v>83</v>
      </c>
      <c r="B85" s="57" t="s">
        <v>179</v>
      </c>
      <c r="C85" s="61" t="s">
        <v>502</v>
      </c>
      <c r="D85" s="57" t="s">
        <v>33</v>
      </c>
      <c r="E85" s="53">
        <v>497</v>
      </c>
      <c r="F85" s="5"/>
      <c r="G85" s="5"/>
      <c r="H85" s="6"/>
      <c r="I85" s="3"/>
    </row>
    <row r="86" ht="18" customHeight="1" spans="1:9">
      <c r="A86" s="5">
        <v>84</v>
      </c>
      <c r="B86" s="54" t="s">
        <v>179</v>
      </c>
      <c r="C86" s="59" t="s">
        <v>503</v>
      </c>
      <c r="D86" s="56" t="s">
        <v>33</v>
      </c>
      <c r="E86" s="53">
        <v>701</v>
      </c>
      <c r="F86" s="5"/>
      <c r="G86" s="5"/>
      <c r="H86" s="6"/>
      <c r="I86" s="3"/>
    </row>
    <row r="87" ht="18" customHeight="1" spans="1:9">
      <c r="A87" s="5">
        <v>85</v>
      </c>
      <c r="B87" s="54" t="s">
        <v>179</v>
      </c>
      <c r="C87" s="59" t="s">
        <v>504</v>
      </c>
      <c r="D87" s="54" t="s">
        <v>33</v>
      </c>
      <c r="E87" s="53">
        <v>457</v>
      </c>
      <c r="F87" s="5"/>
      <c r="G87" s="5"/>
      <c r="H87" s="6"/>
      <c r="I87" s="3"/>
    </row>
    <row r="88" ht="18" customHeight="1" spans="1:9">
      <c r="A88" s="5">
        <v>86</v>
      </c>
      <c r="B88" s="58" t="s">
        <v>188</v>
      </c>
      <c r="C88" s="61" t="s">
        <v>490</v>
      </c>
      <c r="D88" s="58" t="s">
        <v>30</v>
      </c>
      <c r="E88" s="53">
        <v>499</v>
      </c>
      <c r="F88" s="5"/>
      <c r="G88" s="5"/>
      <c r="H88" s="6"/>
      <c r="I88" s="3"/>
    </row>
    <row r="89" ht="18" customHeight="1" spans="1:9">
      <c r="A89" s="5">
        <v>87</v>
      </c>
      <c r="B89" s="58" t="s">
        <v>188</v>
      </c>
      <c r="C89" s="60" t="s">
        <v>505</v>
      </c>
      <c r="D89" s="58" t="s">
        <v>30</v>
      </c>
      <c r="E89" s="53">
        <v>15380</v>
      </c>
      <c r="F89" s="5"/>
      <c r="G89" s="5"/>
      <c r="H89" s="6"/>
      <c r="I89" s="3"/>
    </row>
    <row r="90" ht="18" customHeight="1" spans="1:9">
      <c r="A90" s="5">
        <v>88</v>
      </c>
      <c r="B90" s="53" t="s">
        <v>72</v>
      </c>
      <c r="C90" s="53" t="s">
        <v>506</v>
      </c>
      <c r="D90" s="53" t="s">
        <v>117</v>
      </c>
      <c r="E90" s="53">
        <v>1060</v>
      </c>
      <c r="F90" s="5"/>
      <c r="G90" s="5"/>
      <c r="H90" s="6"/>
      <c r="I90" s="3"/>
    </row>
    <row r="91" ht="18" customHeight="1" spans="1:9">
      <c r="A91" s="5">
        <v>89</v>
      </c>
      <c r="B91" s="58" t="s">
        <v>72</v>
      </c>
      <c r="C91" s="60" t="s">
        <v>507</v>
      </c>
      <c r="D91" s="58" t="s">
        <v>30</v>
      </c>
      <c r="E91" s="53">
        <v>3963</v>
      </c>
      <c r="F91" s="5"/>
      <c r="G91" s="5"/>
      <c r="H91" s="6"/>
      <c r="I91" s="3"/>
    </row>
    <row r="92" ht="18" customHeight="1" spans="1:9">
      <c r="A92" s="5">
        <v>90</v>
      </c>
      <c r="B92" s="53" t="s">
        <v>508</v>
      </c>
      <c r="C92" s="53" t="s">
        <v>509</v>
      </c>
      <c r="D92" s="53" t="s">
        <v>117</v>
      </c>
      <c r="E92" s="53">
        <v>190</v>
      </c>
      <c r="F92" s="5"/>
      <c r="G92" s="5"/>
      <c r="H92" s="6"/>
      <c r="I92" s="3"/>
    </row>
    <row r="93" ht="18" customHeight="1" spans="1:9">
      <c r="A93" s="5">
        <v>91</v>
      </c>
      <c r="B93" s="54" t="s">
        <v>508</v>
      </c>
      <c r="C93" s="61" t="s">
        <v>510</v>
      </c>
      <c r="D93" s="54" t="s">
        <v>30</v>
      </c>
      <c r="E93" s="53">
        <v>62</v>
      </c>
      <c r="F93" s="5"/>
      <c r="G93" s="5"/>
      <c r="H93" s="6"/>
      <c r="I93" s="3"/>
    </row>
    <row r="94" ht="18" customHeight="1" spans="1:9">
      <c r="A94" s="5">
        <v>92</v>
      </c>
      <c r="B94" s="57" t="s">
        <v>206</v>
      </c>
      <c r="C94" s="61" t="s">
        <v>511</v>
      </c>
      <c r="D94" s="57" t="s">
        <v>30</v>
      </c>
      <c r="E94" s="53">
        <v>714</v>
      </c>
      <c r="F94" s="5"/>
      <c r="G94" s="5"/>
      <c r="H94" s="6"/>
      <c r="I94" s="3"/>
    </row>
    <row r="95" ht="18" customHeight="1" spans="1:9">
      <c r="A95" s="5">
        <v>93</v>
      </c>
      <c r="B95" s="58" t="s">
        <v>206</v>
      </c>
      <c r="C95" s="60" t="s">
        <v>512</v>
      </c>
      <c r="D95" s="58" t="s">
        <v>30</v>
      </c>
      <c r="E95" s="53">
        <v>1396</v>
      </c>
      <c r="F95" s="5"/>
      <c r="G95" s="5"/>
      <c r="H95" s="6"/>
      <c r="I95" s="3"/>
    </row>
    <row r="96" ht="18" customHeight="1" spans="1:9">
      <c r="A96" s="5">
        <v>94</v>
      </c>
      <c r="B96" s="54" t="s">
        <v>206</v>
      </c>
      <c r="C96" s="59" t="s">
        <v>513</v>
      </c>
      <c r="D96" s="56" t="s">
        <v>30</v>
      </c>
      <c r="E96" s="53">
        <v>1528</v>
      </c>
      <c r="F96" s="5"/>
      <c r="G96" s="5"/>
      <c r="H96" s="6"/>
      <c r="I96" s="3"/>
    </row>
    <row r="97" ht="18" customHeight="1" spans="1:9">
      <c r="A97" s="5">
        <v>95</v>
      </c>
      <c r="B97" s="56" t="s">
        <v>206</v>
      </c>
      <c r="C97" s="59" t="s">
        <v>514</v>
      </c>
      <c r="D97" s="56" t="s">
        <v>30</v>
      </c>
      <c r="E97" s="53">
        <v>991</v>
      </c>
      <c r="F97" s="5"/>
      <c r="G97" s="5"/>
      <c r="H97" s="6"/>
      <c r="I97" s="3"/>
    </row>
    <row r="98" ht="18" customHeight="1" spans="1:9">
      <c r="A98" s="5">
        <v>96</v>
      </c>
      <c r="B98" s="53" t="s">
        <v>515</v>
      </c>
      <c r="C98" s="53" t="s">
        <v>516</v>
      </c>
      <c r="D98" s="53" t="s">
        <v>117</v>
      </c>
      <c r="E98" s="53">
        <v>25</v>
      </c>
      <c r="F98" s="5"/>
      <c r="G98" s="5"/>
      <c r="H98" s="6"/>
      <c r="I98" s="3"/>
    </row>
    <row r="99" ht="18" customHeight="1" spans="1:9">
      <c r="A99" s="5">
        <v>97</v>
      </c>
      <c r="B99" s="56" t="s">
        <v>515</v>
      </c>
      <c r="C99" s="56" t="s">
        <v>517</v>
      </c>
      <c r="D99" s="56" t="s">
        <v>30</v>
      </c>
      <c r="E99" s="53">
        <v>0</v>
      </c>
      <c r="F99" s="5"/>
      <c r="G99" s="5"/>
      <c r="H99" s="6"/>
      <c r="I99" s="3"/>
    </row>
    <row r="100" ht="18" customHeight="1" spans="1:9">
      <c r="A100" s="5">
        <v>98</v>
      </c>
      <c r="B100" s="53" t="s">
        <v>366</v>
      </c>
      <c r="C100" s="53" t="s">
        <v>516</v>
      </c>
      <c r="D100" s="53" t="s">
        <v>117</v>
      </c>
      <c r="E100" s="53">
        <v>1173</v>
      </c>
      <c r="F100" s="5"/>
      <c r="G100" s="5"/>
      <c r="H100" s="6"/>
      <c r="I100" s="3"/>
    </row>
    <row r="101" ht="18" customHeight="1" spans="1:9">
      <c r="A101" s="5">
        <v>99</v>
      </c>
      <c r="B101" s="58" t="s">
        <v>366</v>
      </c>
      <c r="C101" s="58" t="s">
        <v>518</v>
      </c>
      <c r="D101" s="58" t="s">
        <v>30</v>
      </c>
      <c r="E101" s="53">
        <v>2131.5</v>
      </c>
      <c r="F101" s="5"/>
      <c r="G101" s="5"/>
      <c r="H101" s="6"/>
      <c r="I101" s="3"/>
    </row>
    <row r="102" ht="18" customHeight="1" spans="1:9">
      <c r="A102" s="5">
        <v>100</v>
      </c>
      <c r="B102" s="54" t="s">
        <v>82</v>
      </c>
      <c r="C102" s="61" t="s">
        <v>519</v>
      </c>
      <c r="D102" s="54" t="s">
        <v>33</v>
      </c>
      <c r="E102" s="53">
        <v>381</v>
      </c>
      <c r="F102" s="5"/>
      <c r="G102" s="5"/>
      <c r="H102" s="6"/>
      <c r="I102" s="3"/>
    </row>
    <row r="103" ht="18" customHeight="1" spans="1:9">
      <c r="A103" s="5">
        <v>101</v>
      </c>
      <c r="B103" s="58" t="s">
        <v>82</v>
      </c>
      <c r="C103" s="61" t="s">
        <v>520</v>
      </c>
      <c r="D103" s="58" t="s">
        <v>33</v>
      </c>
      <c r="E103" s="53">
        <v>1504</v>
      </c>
      <c r="F103" s="5"/>
      <c r="G103" s="5"/>
      <c r="H103" s="6"/>
      <c r="I103" s="3"/>
    </row>
    <row r="104" ht="18" customHeight="1" spans="1:9">
      <c r="A104" s="5">
        <v>102</v>
      </c>
      <c r="B104" s="57" t="s">
        <v>97</v>
      </c>
      <c r="C104" s="61" t="s">
        <v>521</v>
      </c>
      <c r="D104" s="57" t="s">
        <v>33</v>
      </c>
      <c r="E104" s="53">
        <v>487</v>
      </c>
      <c r="F104" s="5"/>
      <c r="G104" s="5"/>
      <c r="H104" s="6"/>
      <c r="I104" s="3"/>
    </row>
    <row r="105" ht="18" customHeight="1" spans="1:9">
      <c r="A105" s="5">
        <v>103</v>
      </c>
      <c r="B105" s="57" t="s">
        <v>36</v>
      </c>
      <c r="C105" s="61" t="s">
        <v>522</v>
      </c>
      <c r="D105" s="57" t="s">
        <v>33</v>
      </c>
      <c r="E105" s="53">
        <v>318</v>
      </c>
      <c r="F105" s="5"/>
      <c r="G105" s="5"/>
      <c r="H105" s="6"/>
      <c r="I105" s="3"/>
    </row>
    <row r="106" ht="18" customHeight="1" spans="1:9">
      <c r="A106" s="5">
        <v>104</v>
      </c>
      <c r="B106" s="57" t="s">
        <v>523</v>
      </c>
      <c r="C106" s="61" t="s">
        <v>524</v>
      </c>
      <c r="D106" s="57" t="s">
        <v>33</v>
      </c>
      <c r="E106" s="53">
        <v>4</v>
      </c>
      <c r="F106" s="5"/>
      <c r="G106" s="5"/>
      <c r="H106" s="6"/>
      <c r="I106" s="3"/>
    </row>
    <row r="107" ht="18" customHeight="1" spans="1:9">
      <c r="A107" s="5">
        <v>105</v>
      </c>
      <c r="B107" s="57" t="s">
        <v>525</v>
      </c>
      <c r="C107" s="61" t="s">
        <v>526</v>
      </c>
      <c r="D107" s="57" t="s">
        <v>33</v>
      </c>
      <c r="E107" s="53">
        <v>4</v>
      </c>
      <c r="F107" s="5"/>
      <c r="G107" s="5"/>
      <c r="H107" s="6"/>
      <c r="I107" s="3"/>
    </row>
    <row r="108" ht="18" customHeight="1" spans="1:9">
      <c r="A108" s="5">
        <v>106</v>
      </c>
      <c r="B108" s="57" t="s">
        <v>527</v>
      </c>
      <c r="C108" s="61" t="s">
        <v>528</v>
      </c>
      <c r="D108" s="57" t="s">
        <v>33</v>
      </c>
      <c r="E108" s="53">
        <v>4</v>
      </c>
      <c r="F108" s="5"/>
      <c r="G108" s="5"/>
      <c r="H108" s="6"/>
      <c r="I108" s="3"/>
    </row>
    <row r="109" ht="18" customHeight="1" spans="1:9">
      <c r="A109" s="5">
        <v>107</v>
      </c>
      <c r="B109" s="58" t="s">
        <v>36</v>
      </c>
      <c r="C109" s="61" t="s">
        <v>529</v>
      </c>
      <c r="D109" s="58" t="s">
        <v>33</v>
      </c>
      <c r="E109" s="53">
        <v>52</v>
      </c>
      <c r="F109" s="5"/>
      <c r="G109" s="5"/>
      <c r="H109" s="6"/>
      <c r="I109" s="3"/>
    </row>
    <row r="110" ht="18" customHeight="1" spans="1:9">
      <c r="A110" s="5">
        <v>108</v>
      </c>
      <c r="B110" s="54" t="s">
        <v>37</v>
      </c>
      <c r="C110" s="61" t="s">
        <v>530</v>
      </c>
      <c r="D110" s="57" t="s">
        <v>33</v>
      </c>
      <c r="E110" s="53">
        <v>1999</v>
      </c>
      <c r="F110" s="5"/>
      <c r="G110" s="5"/>
      <c r="H110" s="6"/>
      <c r="I110" s="3"/>
    </row>
    <row r="111" ht="18" customHeight="1" spans="1:9">
      <c r="A111" s="5">
        <v>109</v>
      </c>
      <c r="B111" s="54" t="s">
        <v>531</v>
      </c>
      <c r="C111" s="54" t="s">
        <v>532</v>
      </c>
      <c r="D111" s="54" t="s">
        <v>33</v>
      </c>
      <c r="E111" s="53">
        <v>1472</v>
      </c>
      <c r="F111" s="5"/>
      <c r="G111" s="5"/>
      <c r="H111" s="6"/>
      <c r="I111" s="3"/>
    </row>
    <row r="112" ht="18" customHeight="1" spans="1:9">
      <c r="A112" s="5">
        <v>110</v>
      </c>
      <c r="B112" s="54" t="s">
        <v>533</v>
      </c>
      <c r="C112" s="54" t="s">
        <v>534</v>
      </c>
      <c r="D112" s="54" t="s">
        <v>33</v>
      </c>
      <c r="E112" s="53">
        <v>1779</v>
      </c>
      <c r="F112" s="5"/>
      <c r="G112" s="5"/>
      <c r="H112" s="6"/>
      <c r="I112" s="3"/>
    </row>
    <row r="113" ht="18" customHeight="1" spans="1:9">
      <c r="A113" s="5">
        <v>111</v>
      </c>
      <c r="B113" s="57" t="s">
        <v>535</v>
      </c>
      <c r="C113" s="61" t="s">
        <v>536</v>
      </c>
      <c r="D113" s="57" t="s">
        <v>33</v>
      </c>
      <c r="E113" s="63">
        <v>287</v>
      </c>
      <c r="F113" s="5"/>
      <c r="G113" s="5"/>
      <c r="H113" s="6"/>
      <c r="I113" s="3"/>
    </row>
    <row r="114" ht="18" customHeight="1" spans="1:9">
      <c r="A114" s="5">
        <v>112</v>
      </c>
      <c r="B114" s="54" t="s">
        <v>537</v>
      </c>
      <c r="C114" s="59" t="s">
        <v>538</v>
      </c>
      <c r="D114" s="56" t="s">
        <v>33</v>
      </c>
      <c r="E114" s="53">
        <v>250</v>
      </c>
      <c r="F114" s="5"/>
      <c r="G114" s="5"/>
      <c r="H114" s="6"/>
      <c r="I114" s="3"/>
    </row>
    <row r="115" ht="18" customHeight="1" spans="1:9">
      <c r="A115" s="5">
        <v>113</v>
      </c>
      <c r="B115" s="56" t="s">
        <v>535</v>
      </c>
      <c r="C115" s="56" t="s">
        <v>539</v>
      </c>
      <c r="D115" s="56" t="s">
        <v>33</v>
      </c>
      <c r="E115" s="53">
        <v>0</v>
      </c>
      <c r="F115" s="5"/>
      <c r="G115" s="5"/>
      <c r="H115" s="6"/>
      <c r="I115" s="3"/>
    </row>
    <row r="116" ht="18" customHeight="1" spans="1:9">
      <c r="A116" s="5">
        <v>114</v>
      </c>
      <c r="B116" s="57" t="s">
        <v>275</v>
      </c>
      <c r="C116" s="61" t="s">
        <v>489</v>
      </c>
      <c r="D116" s="57" t="s">
        <v>33</v>
      </c>
      <c r="E116" s="63">
        <v>1007</v>
      </c>
      <c r="F116" s="5"/>
      <c r="G116" s="5"/>
      <c r="H116" s="6"/>
      <c r="I116" s="3"/>
    </row>
    <row r="117" ht="18" customHeight="1" spans="1:9">
      <c r="A117" s="5">
        <v>115</v>
      </c>
      <c r="B117" s="54" t="s">
        <v>275</v>
      </c>
      <c r="C117" s="59" t="s">
        <v>540</v>
      </c>
      <c r="D117" s="56" t="s">
        <v>33</v>
      </c>
      <c r="E117" s="53">
        <v>2633</v>
      </c>
      <c r="F117" s="5"/>
      <c r="G117" s="5"/>
      <c r="H117" s="6"/>
      <c r="I117" s="3"/>
    </row>
    <row r="118" ht="18" customHeight="1" spans="1:9">
      <c r="A118" s="5">
        <v>116</v>
      </c>
      <c r="B118" s="57" t="s">
        <v>295</v>
      </c>
      <c r="C118" s="61" t="s">
        <v>541</v>
      </c>
      <c r="D118" s="57" t="s">
        <v>33</v>
      </c>
      <c r="E118" s="53">
        <v>950</v>
      </c>
      <c r="F118" s="5"/>
      <c r="G118" s="5"/>
      <c r="H118" s="6"/>
      <c r="I118" s="3"/>
    </row>
    <row r="119" ht="18" customHeight="1" spans="1:9">
      <c r="A119" s="5">
        <v>117</v>
      </c>
      <c r="B119" s="54" t="s">
        <v>542</v>
      </c>
      <c r="C119" s="54" t="s">
        <v>446</v>
      </c>
      <c r="D119" s="54" t="s">
        <v>33</v>
      </c>
      <c r="E119" s="53">
        <v>2306</v>
      </c>
      <c r="F119" s="5"/>
      <c r="G119" s="5"/>
      <c r="H119" s="6"/>
      <c r="I119" s="3"/>
    </row>
    <row r="120" ht="18" customHeight="1" spans="1:9">
      <c r="A120" s="5">
        <v>118</v>
      </c>
      <c r="B120" s="54" t="s">
        <v>543</v>
      </c>
      <c r="C120" s="54" t="s">
        <v>544</v>
      </c>
      <c r="D120" s="54" t="s">
        <v>33</v>
      </c>
      <c r="E120" s="53">
        <v>3498</v>
      </c>
      <c r="F120" s="5"/>
      <c r="G120" s="5"/>
      <c r="H120" s="6"/>
      <c r="I120" s="3"/>
    </row>
    <row r="121" ht="18" customHeight="1" spans="1:9">
      <c r="A121" s="5">
        <v>119</v>
      </c>
      <c r="B121" s="57" t="s">
        <v>545</v>
      </c>
      <c r="C121" s="61" t="s">
        <v>546</v>
      </c>
      <c r="D121" s="57" t="s">
        <v>33</v>
      </c>
      <c r="E121" s="53">
        <v>1304</v>
      </c>
      <c r="F121" s="5"/>
      <c r="G121" s="5"/>
      <c r="H121" s="6"/>
      <c r="I121" s="3"/>
    </row>
    <row r="122" ht="18" customHeight="1" spans="1:9">
      <c r="A122" s="5">
        <v>120</v>
      </c>
      <c r="B122" s="56" t="s">
        <v>545</v>
      </c>
      <c r="C122" s="54" t="s">
        <v>547</v>
      </c>
      <c r="D122" s="54" t="s">
        <v>33</v>
      </c>
      <c r="E122" s="53">
        <v>273</v>
      </c>
      <c r="F122" s="5"/>
      <c r="G122" s="5"/>
      <c r="H122" s="6"/>
      <c r="I122" s="3"/>
    </row>
    <row r="123" ht="18" customHeight="1" spans="1:9">
      <c r="A123" s="5">
        <v>121</v>
      </c>
      <c r="B123" s="56" t="s">
        <v>545</v>
      </c>
      <c r="C123" s="54" t="s">
        <v>548</v>
      </c>
      <c r="D123" s="56" t="s">
        <v>33</v>
      </c>
      <c r="E123" s="53">
        <v>98</v>
      </c>
      <c r="F123" s="5"/>
      <c r="G123" s="5"/>
      <c r="H123" s="6"/>
      <c r="I123" s="3"/>
    </row>
    <row r="124" ht="18" customHeight="1" spans="1:9">
      <c r="A124" s="5">
        <v>122</v>
      </c>
      <c r="B124" s="57" t="s">
        <v>549</v>
      </c>
      <c r="C124" s="61" t="s">
        <v>455</v>
      </c>
      <c r="D124" s="57" t="s">
        <v>33</v>
      </c>
      <c r="E124" s="63">
        <v>8</v>
      </c>
      <c r="F124" s="5"/>
      <c r="G124" s="5"/>
      <c r="H124" s="6"/>
      <c r="I124" s="3"/>
    </row>
    <row r="125" ht="18" customHeight="1" spans="1:9">
      <c r="A125" s="5">
        <v>123</v>
      </c>
      <c r="B125" s="54" t="s">
        <v>549</v>
      </c>
      <c r="C125" s="59" t="s">
        <v>550</v>
      </c>
      <c r="D125" s="56" t="s">
        <v>33</v>
      </c>
      <c r="E125" s="53">
        <v>10</v>
      </c>
      <c r="F125" s="5"/>
      <c r="G125" s="5"/>
      <c r="H125" s="6"/>
      <c r="I125" s="3"/>
    </row>
    <row r="126" ht="18" customHeight="1" spans="1:9">
      <c r="A126" s="5">
        <v>124</v>
      </c>
      <c r="B126" s="54" t="s">
        <v>551</v>
      </c>
      <c r="C126" s="59" t="s">
        <v>552</v>
      </c>
      <c r="D126" s="56" t="s">
        <v>33</v>
      </c>
      <c r="E126" s="53">
        <v>11</v>
      </c>
      <c r="F126" s="5"/>
      <c r="G126" s="5"/>
      <c r="H126" s="6"/>
      <c r="I126" s="3"/>
    </row>
    <row r="127" ht="18" customHeight="1" spans="1:9">
      <c r="A127" s="5">
        <v>125</v>
      </c>
      <c r="B127" s="54" t="s">
        <v>230</v>
      </c>
      <c r="C127" s="54" t="s">
        <v>553</v>
      </c>
      <c r="D127" s="54" t="s">
        <v>33</v>
      </c>
      <c r="E127" s="53">
        <v>102</v>
      </c>
      <c r="F127" s="5"/>
      <c r="G127" s="5"/>
      <c r="H127" s="6"/>
      <c r="I127" s="3"/>
    </row>
    <row r="128" ht="18" customHeight="1" spans="1:9">
      <c r="A128" s="5">
        <v>126</v>
      </c>
      <c r="B128" s="54" t="s">
        <v>299</v>
      </c>
      <c r="C128" s="59" t="s">
        <v>538</v>
      </c>
      <c r="D128" s="56" t="s">
        <v>33</v>
      </c>
      <c r="E128" s="53">
        <v>557</v>
      </c>
      <c r="F128" s="5"/>
      <c r="G128" s="5"/>
      <c r="H128" s="6"/>
      <c r="I128" s="3"/>
    </row>
    <row r="129" ht="18" customHeight="1" spans="1:9">
      <c r="A129" s="5">
        <v>127</v>
      </c>
      <c r="B129" s="58" t="s">
        <v>299</v>
      </c>
      <c r="C129" s="61" t="s">
        <v>554</v>
      </c>
      <c r="D129" s="58" t="s">
        <v>33</v>
      </c>
      <c r="E129" s="63">
        <v>7</v>
      </c>
      <c r="F129" s="5"/>
      <c r="G129" s="5"/>
      <c r="H129" s="6"/>
      <c r="I129" s="3"/>
    </row>
    <row r="130" ht="18" customHeight="1" spans="1:9">
      <c r="A130" s="5">
        <v>128</v>
      </c>
      <c r="B130" s="54" t="s">
        <v>31</v>
      </c>
      <c r="C130" s="59" t="s">
        <v>555</v>
      </c>
      <c r="D130" s="56" t="s">
        <v>33</v>
      </c>
      <c r="E130" s="53">
        <v>265</v>
      </c>
      <c r="F130" s="5"/>
      <c r="G130" s="5"/>
      <c r="H130" s="6"/>
      <c r="I130" s="3"/>
    </row>
    <row r="131" ht="18" customHeight="1" spans="1:9">
      <c r="A131" s="5">
        <v>129</v>
      </c>
      <c r="B131" s="56" t="s">
        <v>31</v>
      </c>
      <c r="C131" s="54" t="s">
        <v>556</v>
      </c>
      <c r="D131" s="56" t="s">
        <v>33</v>
      </c>
      <c r="E131" s="53">
        <v>373</v>
      </c>
      <c r="F131" s="5"/>
      <c r="G131" s="5"/>
      <c r="H131" s="6"/>
      <c r="I131" s="3"/>
    </row>
    <row r="132" ht="18" customHeight="1" spans="1:9">
      <c r="A132" s="5">
        <v>130</v>
      </c>
      <c r="B132" s="54" t="s">
        <v>55</v>
      </c>
      <c r="C132" s="59" t="s">
        <v>557</v>
      </c>
      <c r="D132" s="56" t="s">
        <v>33</v>
      </c>
      <c r="E132" s="53">
        <v>2655</v>
      </c>
      <c r="F132" s="5"/>
      <c r="G132" s="5"/>
      <c r="H132" s="6"/>
      <c r="I132" s="3"/>
    </row>
    <row r="133" ht="18" customHeight="1" spans="1:9">
      <c r="A133" s="5">
        <v>131</v>
      </c>
      <c r="B133" s="56" t="s">
        <v>55</v>
      </c>
      <c r="C133" s="56" t="s">
        <v>539</v>
      </c>
      <c r="D133" s="56" t="s">
        <v>33</v>
      </c>
      <c r="E133" s="53">
        <v>71</v>
      </c>
      <c r="F133" s="5"/>
      <c r="G133" s="5"/>
      <c r="H133" s="6"/>
      <c r="I133" s="3"/>
    </row>
    <row r="134" ht="18" customHeight="1" spans="1:9">
      <c r="A134" s="5">
        <v>132</v>
      </c>
      <c r="B134" s="57" t="s">
        <v>558</v>
      </c>
      <c r="C134" s="61" t="s">
        <v>559</v>
      </c>
      <c r="D134" s="57" t="s">
        <v>30</v>
      </c>
      <c r="E134" s="63">
        <v>204</v>
      </c>
      <c r="F134" s="5"/>
      <c r="G134" s="5"/>
      <c r="H134" s="6"/>
      <c r="I134" s="3"/>
    </row>
    <row r="135" ht="18" customHeight="1" spans="1:9">
      <c r="A135" s="5">
        <v>133</v>
      </c>
      <c r="B135" s="54" t="s">
        <v>558</v>
      </c>
      <c r="C135" s="59" t="s">
        <v>560</v>
      </c>
      <c r="D135" s="56" t="s">
        <v>30</v>
      </c>
      <c r="E135" s="53">
        <v>82</v>
      </c>
      <c r="F135" s="5"/>
      <c r="G135" s="5"/>
      <c r="H135" s="6"/>
      <c r="I135" s="3"/>
    </row>
    <row r="136" ht="18" customHeight="1" spans="1:9">
      <c r="A136" s="5">
        <v>134</v>
      </c>
      <c r="B136" s="57" t="s">
        <v>328</v>
      </c>
      <c r="C136" s="54" t="s">
        <v>561</v>
      </c>
      <c r="D136" s="57" t="s">
        <v>30</v>
      </c>
      <c r="E136" s="53">
        <v>0</v>
      </c>
      <c r="F136" s="5"/>
      <c r="G136" s="5"/>
      <c r="H136" s="6"/>
      <c r="I136" s="3"/>
    </row>
    <row r="137" ht="18" customHeight="1" spans="1:9">
      <c r="A137" s="5">
        <v>135</v>
      </c>
      <c r="B137" s="57" t="s">
        <v>562</v>
      </c>
      <c r="C137" s="54" t="s">
        <v>563</v>
      </c>
      <c r="D137" s="57" t="s">
        <v>30</v>
      </c>
      <c r="E137" s="53">
        <v>2819</v>
      </c>
      <c r="F137" s="5"/>
      <c r="G137" s="5"/>
      <c r="H137" s="6"/>
      <c r="I137" s="3"/>
    </row>
    <row r="138" ht="18" customHeight="1" spans="1:9">
      <c r="A138" s="5">
        <v>136</v>
      </c>
      <c r="B138" s="57" t="s">
        <v>564</v>
      </c>
      <c r="C138" s="61" t="s">
        <v>565</v>
      </c>
      <c r="D138" s="57" t="s">
        <v>30</v>
      </c>
      <c r="E138" s="53">
        <v>220</v>
      </c>
      <c r="F138" s="5"/>
      <c r="G138" s="5"/>
      <c r="H138" s="6"/>
      <c r="I138" s="3"/>
    </row>
    <row r="139" ht="18" customHeight="1" spans="1:9">
      <c r="A139" s="5">
        <v>137</v>
      </c>
      <c r="B139" s="54" t="s">
        <v>564</v>
      </c>
      <c r="C139" s="59" t="s">
        <v>566</v>
      </c>
      <c r="D139" s="56" t="s">
        <v>30</v>
      </c>
      <c r="E139" s="53">
        <v>120</v>
      </c>
      <c r="F139" s="5"/>
      <c r="G139" s="5"/>
      <c r="H139" s="6"/>
      <c r="I139" s="3"/>
    </row>
    <row r="140" ht="18" customHeight="1" spans="1:9">
      <c r="A140" s="5">
        <v>138</v>
      </c>
      <c r="B140" s="56" t="s">
        <v>564</v>
      </c>
      <c r="C140" s="54" t="s">
        <v>567</v>
      </c>
      <c r="D140" s="56" t="s">
        <v>30</v>
      </c>
      <c r="E140" s="53">
        <v>163</v>
      </c>
      <c r="F140" s="5"/>
      <c r="G140" s="5"/>
      <c r="H140" s="6"/>
      <c r="I140" s="3"/>
    </row>
    <row r="141" ht="18" customHeight="1" spans="1:9">
      <c r="A141" s="5">
        <v>139</v>
      </c>
      <c r="B141" s="57" t="s">
        <v>198</v>
      </c>
      <c r="C141" s="61" t="s">
        <v>568</v>
      </c>
      <c r="D141" s="57" t="s">
        <v>30</v>
      </c>
      <c r="E141" s="53">
        <v>1409.4</v>
      </c>
      <c r="F141" s="5"/>
      <c r="G141" s="5"/>
      <c r="H141" s="6"/>
      <c r="I141" s="3"/>
    </row>
    <row r="142" ht="18" customHeight="1" spans="1:9">
      <c r="A142" s="5">
        <v>140</v>
      </c>
      <c r="B142" s="57" t="s">
        <v>75</v>
      </c>
      <c r="C142" s="61" t="s">
        <v>569</v>
      </c>
      <c r="D142" s="57" t="s">
        <v>30</v>
      </c>
      <c r="E142" s="53">
        <v>75</v>
      </c>
      <c r="F142" s="5"/>
      <c r="G142" s="5"/>
      <c r="H142" s="6"/>
      <c r="I142" s="3"/>
    </row>
    <row r="143" ht="18" customHeight="1" spans="1:9">
      <c r="A143" s="5">
        <v>141</v>
      </c>
      <c r="B143" s="65" t="s">
        <v>75</v>
      </c>
      <c r="C143" s="67" t="s">
        <v>570</v>
      </c>
      <c r="D143" s="65" t="s">
        <v>30</v>
      </c>
      <c r="E143" s="53">
        <v>22.5</v>
      </c>
      <c r="F143" s="5"/>
      <c r="G143" s="5"/>
      <c r="H143" s="6"/>
      <c r="I143" s="3"/>
    </row>
    <row r="144" ht="18" customHeight="1" spans="1:9">
      <c r="A144" s="5">
        <v>142</v>
      </c>
      <c r="B144" s="57" t="s">
        <v>79</v>
      </c>
      <c r="C144" s="54" t="s">
        <v>571</v>
      </c>
      <c r="D144" s="57" t="s">
        <v>30</v>
      </c>
      <c r="E144" s="63">
        <v>114</v>
      </c>
      <c r="F144" s="5"/>
      <c r="G144" s="5"/>
      <c r="H144" s="6"/>
      <c r="I144" s="3"/>
    </row>
    <row r="145" ht="18" customHeight="1" spans="1:9">
      <c r="A145" s="5">
        <v>143</v>
      </c>
      <c r="B145" s="54" t="s">
        <v>79</v>
      </c>
      <c r="C145" s="54" t="s">
        <v>572</v>
      </c>
      <c r="D145" s="54" t="s">
        <v>33</v>
      </c>
      <c r="E145" s="55">
        <v>305</v>
      </c>
      <c r="F145" s="5"/>
      <c r="G145" s="5"/>
      <c r="H145" s="6"/>
      <c r="I145" s="3"/>
    </row>
    <row r="146" ht="18" customHeight="1" spans="1:9">
      <c r="A146" s="5">
        <v>144</v>
      </c>
      <c r="B146" s="56" t="s">
        <v>79</v>
      </c>
      <c r="C146" s="54" t="s">
        <v>573</v>
      </c>
      <c r="D146" s="56" t="s">
        <v>33</v>
      </c>
      <c r="E146" s="53">
        <v>5</v>
      </c>
      <c r="F146" s="5"/>
      <c r="G146" s="5"/>
      <c r="H146" s="6"/>
      <c r="I146" s="3"/>
    </row>
    <row r="147" ht="18" customHeight="1" spans="1:9">
      <c r="A147" s="5">
        <v>145</v>
      </c>
      <c r="B147" s="65" t="s">
        <v>79</v>
      </c>
      <c r="C147" s="65" t="s">
        <v>574</v>
      </c>
      <c r="D147" s="65" t="s">
        <v>33</v>
      </c>
      <c r="E147" s="53">
        <v>0</v>
      </c>
      <c r="F147" s="5"/>
      <c r="G147" s="5"/>
      <c r="H147" s="6"/>
      <c r="I147" s="3"/>
    </row>
    <row r="148" ht="18" customHeight="1" spans="1:9">
      <c r="A148" s="5">
        <v>146</v>
      </c>
      <c r="B148" s="57" t="s">
        <v>575</v>
      </c>
      <c r="C148" s="61" t="s">
        <v>576</v>
      </c>
      <c r="D148" s="57" t="s">
        <v>30</v>
      </c>
      <c r="E148" s="53">
        <v>166</v>
      </c>
      <c r="F148" s="5"/>
      <c r="G148" s="5"/>
      <c r="H148" s="6"/>
      <c r="I148" s="3"/>
    </row>
    <row r="149" ht="18" customHeight="1" spans="1:9">
      <c r="A149" s="5">
        <v>147</v>
      </c>
      <c r="B149" s="54" t="s">
        <v>575</v>
      </c>
      <c r="C149" s="54" t="s">
        <v>577</v>
      </c>
      <c r="D149" s="54" t="s">
        <v>30</v>
      </c>
      <c r="E149" s="53">
        <v>231</v>
      </c>
      <c r="F149" s="5"/>
      <c r="G149" s="5"/>
      <c r="H149" s="6"/>
      <c r="I149" s="3"/>
    </row>
    <row r="150" ht="18" customHeight="1" spans="1:9">
      <c r="A150" s="5">
        <v>148</v>
      </c>
      <c r="B150" s="57" t="s">
        <v>578</v>
      </c>
      <c r="C150" s="60" t="s">
        <v>579</v>
      </c>
      <c r="D150" s="57" t="s">
        <v>30</v>
      </c>
      <c r="E150" s="53">
        <v>0</v>
      </c>
      <c r="F150" s="5"/>
      <c r="G150" s="5"/>
      <c r="H150" s="6"/>
      <c r="I150" s="3"/>
    </row>
    <row r="151" ht="18" customHeight="1" spans="1:9">
      <c r="A151" s="5">
        <v>149</v>
      </c>
      <c r="B151" s="57" t="s">
        <v>580</v>
      </c>
      <c r="C151" s="60" t="s">
        <v>581</v>
      </c>
      <c r="D151" s="57" t="s">
        <v>33</v>
      </c>
      <c r="E151" s="53">
        <v>747</v>
      </c>
      <c r="F151" s="5"/>
      <c r="G151" s="5"/>
      <c r="H151" s="6"/>
      <c r="I151" s="3"/>
    </row>
    <row r="152" ht="18" customHeight="1" spans="1:9">
      <c r="A152" s="5">
        <v>150</v>
      </c>
      <c r="B152" s="57" t="s">
        <v>252</v>
      </c>
      <c r="C152" s="60" t="s">
        <v>582</v>
      </c>
      <c r="D152" s="57" t="s">
        <v>33</v>
      </c>
      <c r="E152" s="53">
        <v>106</v>
      </c>
      <c r="F152" s="5"/>
      <c r="G152" s="5"/>
      <c r="H152" s="6"/>
      <c r="I152" s="3"/>
    </row>
    <row r="153" ht="18" customHeight="1" spans="1:9">
      <c r="A153" s="5">
        <v>151</v>
      </c>
      <c r="B153" s="54" t="s">
        <v>252</v>
      </c>
      <c r="C153" s="59" t="s">
        <v>583</v>
      </c>
      <c r="D153" s="56" t="s">
        <v>33</v>
      </c>
      <c r="E153" s="53">
        <v>481</v>
      </c>
      <c r="F153" s="5"/>
      <c r="G153" s="5"/>
      <c r="H153" s="6"/>
      <c r="I153" s="3"/>
    </row>
    <row r="154" ht="18" customHeight="1" spans="1:9">
      <c r="A154" s="5">
        <v>152</v>
      </c>
      <c r="B154" s="54" t="s">
        <v>252</v>
      </c>
      <c r="C154" s="64" t="s">
        <v>584</v>
      </c>
      <c r="D154" s="54" t="s">
        <v>33</v>
      </c>
      <c r="E154" s="55">
        <v>309</v>
      </c>
      <c r="F154" s="5"/>
      <c r="G154" s="5"/>
      <c r="H154" s="6"/>
      <c r="I154" s="3"/>
    </row>
    <row r="155" ht="18" customHeight="1" spans="1:9">
      <c r="A155" s="5">
        <v>153</v>
      </c>
      <c r="B155" s="58" t="s">
        <v>138</v>
      </c>
      <c r="C155" s="60" t="s">
        <v>420</v>
      </c>
      <c r="D155" s="58" t="s">
        <v>33</v>
      </c>
      <c r="E155" s="53">
        <v>7</v>
      </c>
      <c r="F155" s="5"/>
      <c r="G155" s="5"/>
      <c r="H155" s="6"/>
      <c r="I155" s="3"/>
    </row>
    <row r="156" ht="18" customHeight="1" spans="1:9">
      <c r="A156" s="5">
        <v>154</v>
      </c>
      <c r="B156" s="58" t="s">
        <v>585</v>
      </c>
      <c r="C156" s="60" t="s">
        <v>586</v>
      </c>
      <c r="D156" s="58" t="s">
        <v>33</v>
      </c>
      <c r="E156" s="53">
        <v>5</v>
      </c>
      <c r="F156" s="5"/>
      <c r="G156" s="5"/>
      <c r="H156" s="6"/>
      <c r="I156" s="3"/>
    </row>
    <row r="157" ht="18" customHeight="1" spans="1:9">
      <c r="A157" s="5">
        <v>155</v>
      </c>
      <c r="B157" s="54" t="s">
        <v>585</v>
      </c>
      <c r="C157" s="54" t="s">
        <v>587</v>
      </c>
      <c r="D157" s="54" t="s">
        <v>33</v>
      </c>
      <c r="E157" s="53">
        <f>285-19</f>
        <v>266</v>
      </c>
      <c r="F157" s="5"/>
      <c r="G157" s="5"/>
      <c r="H157" s="6"/>
      <c r="I157" s="3"/>
    </row>
    <row r="158" ht="18" customHeight="1" spans="1:9">
      <c r="A158" s="5">
        <v>156</v>
      </c>
      <c r="B158" s="58" t="s">
        <v>65</v>
      </c>
      <c r="C158" s="60" t="s">
        <v>588</v>
      </c>
      <c r="D158" s="58" t="s">
        <v>33</v>
      </c>
      <c r="E158" s="53">
        <v>0</v>
      </c>
      <c r="F158" s="5"/>
      <c r="G158" s="5"/>
      <c r="H158" s="6"/>
      <c r="I158" s="3"/>
    </row>
    <row r="159" ht="18" customHeight="1" spans="1:9">
      <c r="A159" s="5">
        <v>157</v>
      </c>
      <c r="B159" s="54" t="s">
        <v>65</v>
      </c>
      <c r="C159" s="54" t="s">
        <v>589</v>
      </c>
      <c r="D159" s="54" t="s">
        <v>33</v>
      </c>
      <c r="E159" s="55">
        <v>183</v>
      </c>
      <c r="F159" s="5"/>
      <c r="G159" s="5"/>
      <c r="H159" s="6"/>
      <c r="I159" s="3"/>
    </row>
    <row r="160" ht="18" customHeight="1" spans="1:9">
      <c r="A160" s="5">
        <v>158</v>
      </c>
      <c r="B160" s="56" t="s">
        <v>65</v>
      </c>
      <c r="C160" s="54" t="s">
        <v>590</v>
      </c>
      <c r="D160" s="56" t="s">
        <v>33</v>
      </c>
      <c r="E160" s="53">
        <v>21</v>
      </c>
      <c r="F160" s="5"/>
      <c r="G160" s="5"/>
      <c r="H160" s="6"/>
      <c r="I160" s="3"/>
    </row>
    <row r="161" ht="18" customHeight="1" spans="1:9">
      <c r="A161" s="5">
        <v>159</v>
      </c>
      <c r="B161" s="65" t="s">
        <v>65</v>
      </c>
      <c r="C161" s="65" t="s">
        <v>591</v>
      </c>
      <c r="D161" s="65" t="s">
        <v>33</v>
      </c>
      <c r="E161" s="53">
        <v>180</v>
      </c>
      <c r="F161" s="5"/>
      <c r="G161" s="5"/>
      <c r="H161" s="6"/>
      <c r="I161" s="3"/>
    </row>
    <row r="162" ht="18" customHeight="1" spans="1:9">
      <c r="A162" s="5">
        <v>160</v>
      </c>
      <c r="B162" s="56" t="s">
        <v>254</v>
      </c>
      <c r="C162" s="54" t="s">
        <v>592</v>
      </c>
      <c r="D162" s="56" t="s">
        <v>30</v>
      </c>
      <c r="E162" s="53">
        <v>332</v>
      </c>
      <c r="F162" s="5"/>
      <c r="G162" s="5"/>
      <c r="H162" s="6"/>
      <c r="I162" s="3"/>
    </row>
    <row r="163" ht="18" customHeight="1" spans="1:9">
      <c r="A163" s="5">
        <v>161</v>
      </c>
      <c r="B163" s="54" t="s">
        <v>593</v>
      </c>
      <c r="C163" s="54" t="s">
        <v>592</v>
      </c>
      <c r="D163" s="54" t="s">
        <v>30</v>
      </c>
      <c r="E163" s="53">
        <v>169</v>
      </c>
      <c r="F163" s="5"/>
      <c r="G163" s="5"/>
      <c r="H163" s="6"/>
      <c r="I163" s="3"/>
    </row>
    <row r="164" ht="18" customHeight="1" spans="1:9">
      <c r="A164" s="5">
        <v>162</v>
      </c>
      <c r="B164" s="54" t="s">
        <v>292</v>
      </c>
      <c r="C164" s="61" t="s">
        <v>594</v>
      </c>
      <c r="D164" s="54" t="s">
        <v>30</v>
      </c>
      <c r="E164" s="53">
        <v>2638</v>
      </c>
      <c r="F164" s="5"/>
      <c r="G164" s="5"/>
      <c r="H164" s="6"/>
      <c r="I164" s="3"/>
    </row>
    <row r="165" ht="18" customHeight="1" spans="1:9">
      <c r="A165" s="5">
        <v>163</v>
      </c>
      <c r="B165" s="54" t="s">
        <v>292</v>
      </c>
      <c r="C165" s="54" t="s">
        <v>595</v>
      </c>
      <c r="D165" s="54" t="s">
        <v>30</v>
      </c>
      <c r="E165" s="53">
        <v>1915</v>
      </c>
      <c r="F165" s="5"/>
      <c r="G165" s="5"/>
      <c r="H165" s="6"/>
      <c r="I165" s="3"/>
    </row>
    <row r="166" ht="18" customHeight="1" spans="1:9">
      <c r="A166" s="5">
        <v>164</v>
      </c>
      <c r="B166" s="54" t="s">
        <v>73</v>
      </c>
      <c r="C166" s="61" t="s">
        <v>596</v>
      </c>
      <c r="D166" s="54" t="s">
        <v>30</v>
      </c>
      <c r="E166" s="53">
        <v>202</v>
      </c>
      <c r="F166" s="5"/>
      <c r="G166" s="5"/>
      <c r="H166" s="6"/>
      <c r="I166" s="3"/>
    </row>
    <row r="167" ht="18" customHeight="1" spans="1:9">
      <c r="A167" s="5">
        <v>165</v>
      </c>
      <c r="B167" s="54" t="s">
        <v>73</v>
      </c>
      <c r="C167" s="54" t="s">
        <v>597</v>
      </c>
      <c r="D167" s="54" t="s">
        <v>30</v>
      </c>
      <c r="E167" s="53">
        <v>41</v>
      </c>
      <c r="F167" s="5"/>
      <c r="G167" s="5"/>
      <c r="H167" s="6"/>
      <c r="I167" s="3"/>
    </row>
    <row r="168" ht="18" customHeight="1" spans="1:9">
      <c r="A168" s="5">
        <v>166</v>
      </c>
      <c r="B168" s="54" t="s">
        <v>273</v>
      </c>
      <c r="C168" s="59" t="s">
        <v>519</v>
      </c>
      <c r="D168" s="56" t="s">
        <v>33</v>
      </c>
      <c r="E168" s="53">
        <v>10</v>
      </c>
      <c r="F168" s="5"/>
      <c r="G168" s="5"/>
      <c r="H168" s="6"/>
      <c r="I168" s="3"/>
    </row>
    <row r="169" ht="18" customHeight="1" spans="1:9">
      <c r="A169" s="5">
        <v>167</v>
      </c>
      <c r="B169" s="54" t="s">
        <v>165</v>
      </c>
      <c r="C169" s="59" t="s">
        <v>598</v>
      </c>
      <c r="D169" s="56" t="s">
        <v>33</v>
      </c>
      <c r="E169" s="53">
        <v>229</v>
      </c>
      <c r="F169" s="5"/>
      <c r="G169" s="5"/>
      <c r="H169" s="6"/>
      <c r="I169" s="3"/>
    </row>
    <row r="170" ht="18" customHeight="1" spans="1:9">
      <c r="A170" s="5">
        <v>168</v>
      </c>
      <c r="B170" s="54" t="s">
        <v>165</v>
      </c>
      <c r="C170" s="54" t="s">
        <v>599</v>
      </c>
      <c r="D170" s="54" t="s">
        <v>33</v>
      </c>
      <c r="E170" s="53">
        <v>6793</v>
      </c>
      <c r="F170" s="5"/>
      <c r="G170" s="5"/>
      <c r="H170" s="6"/>
      <c r="I170" s="3"/>
    </row>
    <row r="171" ht="18" customHeight="1" spans="1:9">
      <c r="A171" s="5">
        <v>169</v>
      </c>
      <c r="B171" s="54" t="s">
        <v>70</v>
      </c>
      <c r="C171" s="59" t="s">
        <v>600</v>
      </c>
      <c r="D171" s="56" t="s">
        <v>33</v>
      </c>
      <c r="E171" s="53">
        <v>1112</v>
      </c>
      <c r="F171" s="5"/>
      <c r="G171" s="5"/>
      <c r="H171" s="6"/>
      <c r="I171" s="3"/>
    </row>
    <row r="172" ht="18" customHeight="1" spans="1:9">
      <c r="A172" s="5">
        <v>170</v>
      </c>
      <c r="B172" s="58" t="s">
        <v>70</v>
      </c>
      <c r="C172" s="61" t="s">
        <v>467</v>
      </c>
      <c r="D172" s="58" t="s">
        <v>33</v>
      </c>
      <c r="E172" s="63">
        <v>123</v>
      </c>
      <c r="F172" s="5"/>
      <c r="G172" s="5"/>
      <c r="H172" s="6"/>
      <c r="I172" s="3"/>
    </row>
    <row r="173" ht="18" customHeight="1" spans="1:9">
      <c r="A173" s="5">
        <v>171</v>
      </c>
      <c r="B173" s="56" t="s">
        <v>70</v>
      </c>
      <c r="C173" s="54" t="s">
        <v>601</v>
      </c>
      <c r="D173" s="56" t="s">
        <v>33</v>
      </c>
      <c r="E173" s="55">
        <v>1643</v>
      </c>
      <c r="F173" s="5"/>
      <c r="G173" s="5"/>
      <c r="H173" s="6"/>
      <c r="I173" s="3"/>
    </row>
    <row r="174" ht="18" customHeight="1" spans="1:9">
      <c r="A174" s="5">
        <v>172</v>
      </c>
      <c r="B174" s="56" t="s">
        <v>126</v>
      </c>
      <c r="C174" s="54" t="s">
        <v>518</v>
      </c>
      <c r="D174" s="54" t="s">
        <v>30</v>
      </c>
      <c r="E174" s="53">
        <v>141.4</v>
      </c>
      <c r="F174" s="5"/>
      <c r="G174" s="5"/>
      <c r="H174" s="6"/>
      <c r="I174" s="3"/>
    </row>
    <row r="175" ht="18" customHeight="1" spans="1:9">
      <c r="A175" s="5">
        <v>173</v>
      </c>
      <c r="B175" s="56" t="s">
        <v>44</v>
      </c>
      <c r="C175" s="64" t="s">
        <v>602</v>
      </c>
      <c r="D175" s="58" t="s">
        <v>33</v>
      </c>
      <c r="E175" s="53">
        <f>405+54</f>
        <v>459</v>
      </c>
      <c r="F175" s="5"/>
      <c r="G175" s="5"/>
      <c r="H175" s="6"/>
      <c r="I175" s="3"/>
    </row>
    <row r="176" ht="18" customHeight="1" spans="1:9">
      <c r="A176" s="5">
        <v>174</v>
      </c>
      <c r="B176" s="56" t="s">
        <v>358</v>
      </c>
      <c r="C176" s="56" t="s">
        <v>484</v>
      </c>
      <c r="D176" s="56" t="s">
        <v>33</v>
      </c>
      <c r="E176" s="53">
        <f>136+225</f>
        <v>361</v>
      </c>
      <c r="F176" s="5"/>
      <c r="G176" s="5"/>
      <c r="H176" s="6"/>
      <c r="I176" s="3"/>
    </row>
    <row r="177" ht="18" customHeight="1" spans="1:9">
      <c r="A177" s="5">
        <v>175</v>
      </c>
      <c r="B177" s="56" t="s">
        <v>603</v>
      </c>
      <c r="C177" s="61" t="s">
        <v>604</v>
      </c>
      <c r="D177" s="58" t="s">
        <v>33</v>
      </c>
      <c r="E177" s="53">
        <v>255</v>
      </c>
      <c r="F177" s="5"/>
      <c r="G177" s="5"/>
      <c r="H177" s="6"/>
      <c r="I177" s="3"/>
    </row>
    <row r="178" ht="18" customHeight="1" spans="1:9">
      <c r="A178" s="5">
        <v>176</v>
      </c>
      <c r="B178" s="56" t="s">
        <v>112</v>
      </c>
      <c r="C178" s="61" t="s">
        <v>605</v>
      </c>
      <c r="D178" s="58" t="s">
        <v>33</v>
      </c>
      <c r="E178" s="53">
        <v>201</v>
      </c>
      <c r="F178" s="5"/>
      <c r="G178" s="5"/>
      <c r="H178" s="6"/>
      <c r="I178" s="3"/>
    </row>
    <row r="179" ht="18" customHeight="1" spans="1:9">
      <c r="A179" s="5">
        <v>177</v>
      </c>
      <c r="B179" s="56" t="s">
        <v>168</v>
      </c>
      <c r="C179" s="61" t="s">
        <v>606</v>
      </c>
      <c r="D179" s="58" t="s">
        <v>33</v>
      </c>
      <c r="E179" s="53">
        <v>267</v>
      </c>
      <c r="F179" s="5"/>
      <c r="G179" s="5"/>
      <c r="H179" s="6"/>
      <c r="I179" s="3"/>
    </row>
    <row r="180" ht="18" customHeight="1" spans="1:9">
      <c r="A180" s="5">
        <v>178</v>
      </c>
      <c r="B180" s="56" t="s">
        <v>607</v>
      </c>
      <c r="C180" s="64" t="s">
        <v>608</v>
      </c>
      <c r="D180" s="54" t="s">
        <v>33</v>
      </c>
      <c r="E180" s="53">
        <v>56</v>
      </c>
      <c r="F180" s="5"/>
      <c r="G180" s="5"/>
      <c r="H180" s="6"/>
      <c r="I180" s="3"/>
    </row>
    <row r="181" ht="18" customHeight="1" spans="1:9">
      <c r="A181" s="5">
        <v>179</v>
      </c>
      <c r="B181" s="56" t="s">
        <v>609</v>
      </c>
      <c r="C181" s="61" t="s">
        <v>610</v>
      </c>
      <c r="D181" s="58" t="s">
        <v>33</v>
      </c>
      <c r="E181" s="53">
        <v>10</v>
      </c>
      <c r="F181" s="5"/>
      <c r="G181" s="5"/>
      <c r="H181" s="6"/>
      <c r="I181" s="3"/>
    </row>
    <row r="182" ht="18" customHeight="1" spans="1:9">
      <c r="A182" s="5">
        <v>180</v>
      </c>
      <c r="B182" s="56" t="s">
        <v>611</v>
      </c>
      <c r="C182" s="54" t="s">
        <v>532</v>
      </c>
      <c r="D182" s="54" t="s">
        <v>33</v>
      </c>
      <c r="E182" s="53">
        <v>1290</v>
      </c>
      <c r="F182" s="5"/>
      <c r="G182" s="5"/>
      <c r="H182" s="6"/>
      <c r="I182" s="3"/>
    </row>
    <row r="183" ht="18" customHeight="1" spans="1:9">
      <c r="A183" s="5">
        <v>181</v>
      </c>
      <c r="B183" s="56" t="s">
        <v>612</v>
      </c>
      <c r="C183" s="54" t="s">
        <v>613</v>
      </c>
      <c r="D183" s="54" t="s">
        <v>33</v>
      </c>
      <c r="E183" s="53">
        <v>3462</v>
      </c>
      <c r="F183" s="5"/>
      <c r="G183" s="5"/>
      <c r="H183" s="6"/>
      <c r="I183" s="3"/>
    </row>
    <row r="184" ht="18" customHeight="1" spans="1:9">
      <c r="A184" s="5">
        <v>182</v>
      </c>
      <c r="B184" s="56" t="s">
        <v>614</v>
      </c>
      <c r="C184" s="54" t="s">
        <v>615</v>
      </c>
      <c r="D184" s="54" t="s">
        <v>33</v>
      </c>
      <c r="E184" s="53">
        <v>442</v>
      </c>
      <c r="F184" s="5"/>
      <c r="G184" s="5"/>
      <c r="H184" s="6"/>
      <c r="I184" s="3"/>
    </row>
    <row r="185" ht="18" customHeight="1" spans="1:9">
      <c r="A185" s="5">
        <v>183</v>
      </c>
      <c r="B185" s="56" t="s">
        <v>616</v>
      </c>
      <c r="C185" s="54" t="s">
        <v>617</v>
      </c>
      <c r="D185" s="54" t="s">
        <v>33</v>
      </c>
      <c r="E185" s="53">
        <f>44+29</f>
        <v>73</v>
      </c>
      <c r="F185" s="5"/>
      <c r="G185" s="5"/>
      <c r="H185" s="6"/>
      <c r="I185" s="3"/>
    </row>
    <row r="186" ht="18" customHeight="1" spans="1:9">
      <c r="A186" s="5">
        <v>184</v>
      </c>
      <c r="B186" s="56" t="s">
        <v>264</v>
      </c>
      <c r="C186" s="54" t="s">
        <v>618</v>
      </c>
      <c r="D186" s="54" t="s">
        <v>33</v>
      </c>
      <c r="E186" s="53">
        <v>106</v>
      </c>
      <c r="F186" s="5"/>
      <c r="G186" s="5"/>
      <c r="H186" s="6"/>
      <c r="I186" s="3"/>
    </row>
    <row r="187" ht="18" customHeight="1" spans="1:9">
      <c r="A187" s="5">
        <v>185</v>
      </c>
      <c r="B187" s="56" t="s">
        <v>619</v>
      </c>
      <c r="C187" s="54" t="s">
        <v>620</v>
      </c>
      <c r="D187" s="54" t="s">
        <v>33</v>
      </c>
      <c r="E187" s="53">
        <v>90</v>
      </c>
      <c r="F187" s="5"/>
      <c r="G187" s="5"/>
      <c r="H187" s="6"/>
      <c r="I187" s="3"/>
    </row>
    <row r="188" ht="18" customHeight="1" spans="1:9">
      <c r="A188" s="5">
        <v>186</v>
      </c>
      <c r="B188" s="56" t="s">
        <v>621</v>
      </c>
      <c r="C188" s="54" t="s">
        <v>622</v>
      </c>
      <c r="D188" s="54" t="s">
        <v>33</v>
      </c>
      <c r="E188" s="53">
        <v>101</v>
      </c>
      <c r="F188" s="5"/>
      <c r="G188" s="5"/>
      <c r="H188" s="6"/>
      <c r="I188" s="3"/>
    </row>
    <row r="189" ht="18" customHeight="1" spans="1:9">
      <c r="A189" s="5">
        <v>187</v>
      </c>
      <c r="B189" s="56" t="s">
        <v>623</v>
      </c>
      <c r="C189" s="54" t="s">
        <v>624</v>
      </c>
      <c r="D189" s="54" t="s">
        <v>33</v>
      </c>
      <c r="E189" s="53">
        <v>81</v>
      </c>
      <c r="F189" s="5"/>
      <c r="G189" s="5"/>
      <c r="H189" s="6"/>
      <c r="I189" s="3"/>
    </row>
    <row r="190" ht="18" customHeight="1" spans="1:9">
      <c r="A190" s="5">
        <v>188</v>
      </c>
      <c r="B190" s="56" t="s">
        <v>461</v>
      </c>
      <c r="C190" s="67" t="s">
        <v>625</v>
      </c>
      <c r="D190" s="67" t="s">
        <v>30</v>
      </c>
      <c r="E190" s="53">
        <v>45564</v>
      </c>
      <c r="F190" s="5"/>
      <c r="G190" s="5"/>
      <c r="H190" s="6"/>
      <c r="I190" s="3"/>
    </row>
    <row r="191" ht="18" customHeight="1" spans="1:9">
      <c r="A191" s="5">
        <v>189</v>
      </c>
      <c r="B191" s="56" t="s">
        <v>626</v>
      </c>
      <c r="C191" s="54" t="s">
        <v>617</v>
      </c>
      <c r="D191" s="54" t="s">
        <v>33</v>
      </c>
      <c r="E191" s="53">
        <v>2</v>
      </c>
      <c r="F191" s="5"/>
      <c r="G191" s="5"/>
      <c r="H191" s="6"/>
      <c r="I191" s="3"/>
    </row>
    <row r="192" ht="18" customHeight="1" spans="1:9">
      <c r="A192" s="5">
        <v>190</v>
      </c>
      <c r="B192" s="56" t="s">
        <v>287</v>
      </c>
      <c r="C192" s="54" t="s">
        <v>627</v>
      </c>
      <c r="D192" s="56" t="s">
        <v>30</v>
      </c>
      <c r="E192" s="53">
        <v>226</v>
      </c>
      <c r="F192" s="5"/>
      <c r="G192" s="5"/>
      <c r="H192" s="6"/>
      <c r="I192" s="3"/>
    </row>
    <row r="193" ht="18" customHeight="1" spans="1:9">
      <c r="A193" s="5">
        <v>191</v>
      </c>
      <c r="B193" s="56" t="s">
        <v>119</v>
      </c>
      <c r="C193" s="54" t="s">
        <v>628</v>
      </c>
      <c r="D193" s="54" t="s">
        <v>30</v>
      </c>
      <c r="E193" s="53">
        <v>318</v>
      </c>
      <c r="F193" s="5"/>
      <c r="G193" s="5"/>
      <c r="H193" s="6"/>
      <c r="I193" s="3"/>
    </row>
    <row r="194" ht="18" customHeight="1" spans="1:9">
      <c r="A194" s="5">
        <v>192</v>
      </c>
      <c r="B194" s="56" t="s">
        <v>271</v>
      </c>
      <c r="C194" s="54" t="s">
        <v>629</v>
      </c>
      <c r="D194" s="54" t="s">
        <v>30</v>
      </c>
      <c r="E194" s="53">
        <f>1767+83</f>
        <v>1850</v>
      </c>
      <c r="F194" s="5"/>
      <c r="G194" s="5"/>
      <c r="H194" s="6"/>
      <c r="I194" s="3"/>
    </row>
    <row r="195" ht="18" customHeight="1" spans="1:9">
      <c r="A195" s="5">
        <v>193</v>
      </c>
      <c r="B195" s="56" t="s">
        <v>630</v>
      </c>
      <c r="C195" s="56" t="s">
        <v>631</v>
      </c>
      <c r="D195" s="56" t="s">
        <v>33</v>
      </c>
      <c r="E195" s="53">
        <f>1151+9984-256</f>
        <v>10879</v>
      </c>
      <c r="F195" s="5"/>
      <c r="G195" s="5"/>
      <c r="H195" s="6"/>
      <c r="I195" s="3"/>
    </row>
    <row r="196" ht="18" customHeight="1" spans="1:9">
      <c r="A196" s="5">
        <v>194</v>
      </c>
      <c r="B196" s="56" t="s">
        <v>632</v>
      </c>
      <c r="C196" s="54" t="s">
        <v>633</v>
      </c>
      <c r="D196" s="54" t="s">
        <v>33</v>
      </c>
      <c r="E196" s="53">
        <v>407</v>
      </c>
      <c r="F196" s="5"/>
      <c r="G196" s="5"/>
      <c r="H196" s="6"/>
      <c r="I196" s="3"/>
    </row>
    <row r="197" ht="18" customHeight="1" spans="1:9">
      <c r="A197" s="5">
        <v>195</v>
      </c>
      <c r="B197" s="56" t="s">
        <v>634</v>
      </c>
      <c r="C197" s="54" t="s">
        <v>635</v>
      </c>
      <c r="D197" s="54" t="s">
        <v>33</v>
      </c>
      <c r="E197" s="53">
        <v>331</v>
      </c>
      <c r="F197" s="5"/>
      <c r="G197" s="5"/>
      <c r="H197" s="6"/>
      <c r="I197" s="3"/>
    </row>
    <row r="198" ht="18" customHeight="1" spans="1:9">
      <c r="A198" s="5">
        <v>196</v>
      </c>
      <c r="B198" s="56" t="s">
        <v>636</v>
      </c>
      <c r="C198" s="54" t="s">
        <v>637</v>
      </c>
      <c r="D198" s="56" t="s">
        <v>33</v>
      </c>
      <c r="E198" s="53">
        <v>267</v>
      </c>
      <c r="F198" s="5"/>
      <c r="G198" s="5"/>
      <c r="H198" s="6"/>
      <c r="I198" s="3"/>
    </row>
    <row r="199" ht="18" customHeight="1" spans="1:9">
      <c r="A199" s="5">
        <v>197</v>
      </c>
      <c r="B199" s="56" t="s">
        <v>638</v>
      </c>
      <c r="C199" s="54" t="s">
        <v>639</v>
      </c>
      <c r="D199" s="56" t="s">
        <v>33</v>
      </c>
      <c r="E199" s="53">
        <f>155+197</f>
        <v>352</v>
      </c>
      <c r="F199" s="5"/>
      <c r="G199" s="5"/>
      <c r="H199" s="6"/>
      <c r="I199" s="3"/>
    </row>
    <row r="200" ht="18" customHeight="1" spans="1:9">
      <c r="A200" s="5">
        <v>198</v>
      </c>
      <c r="B200" s="56" t="s">
        <v>640</v>
      </c>
      <c r="C200" s="54" t="s">
        <v>641</v>
      </c>
      <c r="D200" s="54" t="s">
        <v>33</v>
      </c>
      <c r="E200" s="53">
        <v>44</v>
      </c>
      <c r="F200" s="5"/>
      <c r="G200" s="5"/>
      <c r="H200" s="6"/>
      <c r="I200" s="3"/>
    </row>
    <row r="201" ht="18" customHeight="1" spans="1:9">
      <c r="A201" s="5">
        <v>199</v>
      </c>
      <c r="B201" s="56" t="s">
        <v>642</v>
      </c>
      <c r="C201" s="54" t="s">
        <v>643</v>
      </c>
      <c r="D201" s="56" t="s">
        <v>33</v>
      </c>
      <c r="E201" s="53">
        <v>782</v>
      </c>
      <c r="F201" s="5"/>
      <c r="G201" s="5"/>
      <c r="H201" s="6"/>
      <c r="I201" s="3"/>
    </row>
    <row r="202" ht="18" customHeight="1" spans="1:9">
      <c r="A202" s="5">
        <v>200</v>
      </c>
      <c r="B202" s="56" t="s">
        <v>642</v>
      </c>
      <c r="C202" s="54" t="s">
        <v>644</v>
      </c>
      <c r="D202" s="56" t="s">
        <v>33</v>
      </c>
      <c r="E202" s="55">
        <v>129</v>
      </c>
      <c r="F202" s="5"/>
      <c r="G202" s="5"/>
      <c r="H202" s="6"/>
      <c r="I202" s="3"/>
    </row>
    <row r="203" ht="18" customHeight="1" spans="1:9">
      <c r="A203" s="5">
        <v>201</v>
      </c>
      <c r="B203" s="56" t="s">
        <v>645</v>
      </c>
      <c r="C203" s="56" t="s">
        <v>646</v>
      </c>
      <c r="D203" s="56" t="s">
        <v>33</v>
      </c>
      <c r="E203" s="53">
        <f>3695+25453</f>
        <v>29148</v>
      </c>
      <c r="F203" s="5"/>
      <c r="G203" s="5"/>
      <c r="H203" s="6"/>
      <c r="I203" s="3"/>
    </row>
    <row r="204" ht="18" customHeight="1" spans="1:9">
      <c r="A204" s="5">
        <v>202</v>
      </c>
      <c r="B204" s="56" t="s">
        <v>647</v>
      </c>
      <c r="C204" s="54" t="s">
        <v>648</v>
      </c>
      <c r="D204" s="56" t="s">
        <v>33</v>
      </c>
      <c r="E204" s="53">
        <f>31+65</f>
        <v>96</v>
      </c>
      <c r="F204" s="5"/>
      <c r="G204" s="5"/>
      <c r="H204" s="6"/>
      <c r="I204" s="3"/>
    </row>
    <row r="205" ht="18" customHeight="1" spans="1:9">
      <c r="A205" s="5">
        <v>203</v>
      </c>
      <c r="B205" s="56" t="s">
        <v>649</v>
      </c>
      <c r="C205" s="65" t="s">
        <v>650</v>
      </c>
      <c r="D205" s="65" t="s">
        <v>30</v>
      </c>
      <c r="E205" s="53">
        <v>345.5</v>
      </c>
      <c r="F205" s="5"/>
      <c r="G205" s="5"/>
      <c r="H205" s="6"/>
      <c r="I205" s="3"/>
    </row>
    <row r="206" ht="18" customHeight="1" spans="1:9">
      <c r="A206" s="5">
        <v>204</v>
      </c>
      <c r="B206" s="56" t="s">
        <v>651</v>
      </c>
      <c r="C206" s="54" t="s">
        <v>652</v>
      </c>
      <c r="D206" s="56" t="s">
        <v>30</v>
      </c>
      <c r="E206" s="53">
        <v>1034</v>
      </c>
      <c r="F206" s="5"/>
      <c r="G206" s="5"/>
      <c r="H206" s="6"/>
      <c r="I206" s="3"/>
    </row>
    <row r="207" ht="18" customHeight="1" spans="1:9">
      <c r="A207" s="5">
        <v>205</v>
      </c>
      <c r="B207" s="67" t="s">
        <v>653</v>
      </c>
      <c r="C207" s="54" t="s">
        <v>654</v>
      </c>
      <c r="D207" s="67" t="s">
        <v>30</v>
      </c>
      <c r="E207" s="53">
        <v>200</v>
      </c>
      <c r="F207" s="5"/>
      <c r="G207" s="5"/>
      <c r="H207" s="6"/>
      <c r="I207" s="3"/>
    </row>
    <row r="208" ht="18" customHeight="1" spans="1:9">
      <c r="A208" s="5">
        <v>206</v>
      </c>
      <c r="B208" s="56" t="s">
        <v>655</v>
      </c>
      <c r="C208" s="56" t="s">
        <v>656</v>
      </c>
      <c r="D208" s="56" t="s">
        <v>30</v>
      </c>
      <c r="E208" s="53">
        <f>268+206</f>
        <v>474</v>
      </c>
      <c r="F208" s="5"/>
      <c r="G208" s="5"/>
      <c r="H208" s="6"/>
      <c r="I208" s="3"/>
    </row>
    <row r="209" ht="17" customHeight="1" spans="1:9">
      <c r="A209" s="5">
        <v>207</v>
      </c>
      <c r="B209" s="54" t="s">
        <v>657</v>
      </c>
      <c r="C209" s="67" t="s">
        <v>658</v>
      </c>
      <c r="D209" s="56" t="s">
        <v>30</v>
      </c>
      <c r="E209" s="53">
        <f>15+10</f>
        <v>25</v>
      </c>
      <c r="F209" s="5"/>
      <c r="G209" s="5"/>
      <c r="H209" s="6"/>
      <c r="I209" s="3"/>
    </row>
    <row r="210" ht="17" customHeight="1" spans="1:9">
      <c r="A210" s="5">
        <v>208</v>
      </c>
      <c r="B210" s="67" t="s">
        <v>76</v>
      </c>
      <c r="C210" s="67" t="s">
        <v>659</v>
      </c>
      <c r="D210" s="67" t="s">
        <v>30</v>
      </c>
      <c r="E210" s="53">
        <v>948</v>
      </c>
      <c r="F210" s="5"/>
      <c r="G210" s="5"/>
      <c r="H210" s="6"/>
      <c r="I210" s="3"/>
    </row>
    <row r="211" ht="17" customHeight="1" spans="1:9">
      <c r="A211" s="5">
        <v>209</v>
      </c>
      <c r="B211" s="67" t="s">
        <v>660</v>
      </c>
      <c r="C211" s="67" t="s">
        <v>661</v>
      </c>
      <c r="D211" s="67" t="s">
        <v>30</v>
      </c>
      <c r="E211" s="53">
        <v>1495</v>
      </c>
      <c r="F211" s="5"/>
      <c r="G211" s="5"/>
      <c r="H211" s="6"/>
      <c r="I211" s="3"/>
    </row>
    <row r="212" ht="17" customHeight="1" spans="1:9">
      <c r="A212" s="5">
        <v>210</v>
      </c>
      <c r="B212" s="56" t="s">
        <v>662</v>
      </c>
      <c r="C212" s="56"/>
      <c r="D212" s="56" t="s">
        <v>117</v>
      </c>
      <c r="E212" s="53">
        <v>0</v>
      </c>
      <c r="F212" s="5"/>
      <c r="G212" s="5"/>
      <c r="H212" s="6"/>
      <c r="I212" s="3"/>
    </row>
    <row r="213" ht="17" customHeight="1" spans="1:9">
      <c r="A213" s="5">
        <v>211</v>
      </c>
      <c r="B213" s="56" t="s">
        <v>53</v>
      </c>
      <c r="C213" s="56" t="s">
        <v>663</v>
      </c>
      <c r="D213" s="56" t="s">
        <v>33</v>
      </c>
      <c r="E213" s="53">
        <v>36</v>
      </c>
      <c r="F213" s="5"/>
      <c r="G213" s="5"/>
      <c r="H213" s="6"/>
      <c r="I213" s="3"/>
    </row>
    <row r="214" ht="25" customHeight="1" spans="1:9">
      <c r="A214" s="5">
        <v>212</v>
      </c>
      <c r="B214" s="54" t="s">
        <v>664</v>
      </c>
      <c r="C214" s="54" t="s">
        <v>665</v>
      </c>
      <c r="D214" s="54" t="s">
        <v>33</v>
      </c>
      <c r="E214" s="54">
        <v>1121</v>
      </c>
      <c r="F214" s="5"/>
      <c r="G214" s="5"/>
      <c r="H214" s="54" t="s">
        <v>666</v>
      </c>
      <c r="I214" s="3"/>
    </row>
    <row r="215" ht="18" customHeight="1" spans="1:9">
      <c r="A215" s="5">
        <v>213</v>
      </c>
      <c r="B215" s="58" t="s">
        <v>664</v>
      </c>
      <c r="C215" s="58" t="s">
        <v>667</v>
      </c>
      <c r="D215" s="54" t="s">
        <v>33</v>
      </c>
      <c r="E215" s="54">
        <v>1221</v>
      </c>
      <c r="F215" s="5"/>
      <c r="G215" s="5"/>
      <c r="H215" s="54" t="s">
        <v>668</v>
      </c>
      <c r="I215" s="3"/>
    </row>
    <row r="216" ht="18" customHeight="1" spans="1:9">
      <c r="A216" s="5">
        <v>214</v>
      </c>
      <c r="B216" s="54" t="s">
        <v>393</v>
      </c>
      <c r="C216" s="68" t="s">
        <v>407</v>
      </c>
      <c r="D216" s="58" t="s">
        <v>33</v>
      </c>
      <c r="E216" s="54">
        <v>57</v>
      </c>
      <c r="F216" s="5"/>
      <c r="G216" s="5"/>
      <c r="H216" s="54" t="s">
        <v>666</v>
      </c>
      <c r="I216" s="3"/>
    </row>
    <row r="217" ht="30" customHeight="1" spans="1:9">
      <c r="A217" s="5">
        <v>215</v>
      </c>
      <c r="B217" s="56" t="s">
        <v>80</v>
      </c>
      <c r="C217" s="56" t="s">
        <v>669</v>
      </c>
      <c r="D217" s="58" t="s">
        <v>33</v>
      </c>
      <c r="E217" s="58">
        <v>195</v>
      </c>
      <c r="F217" s="5"/>
      <c r="G217" s="5"/>
      <c r="H217" s="58" t="s">
        <v>666</v>
      </c>
      <c r="I217" s="3"/>
    </row>
    <row r="218" ht="19" customHeight="1" spans="1:9">
      <c r="A218" s="5">
        <v>216</v>
      </c>
      <c r="B218" s="56" t="s">
        <v>642</v>
      </c>
      <c r="C218" s="54" t="s">
        <v>670</v>
      </c>
      <c r="D218" s="58" t="s">
        <v>33</v>
      </c>
      <c r="E218" s="56">
        <v>108</v>
      </c>
      <c r="F218" s="5"/>
      <c r="G218" s="5"/>
      <c r="H218" s="58" t="s">
        <v>666</v>
      </c>
      <c r="I218" s="3"/>
    </row>
    <row r="219" ht="19" customHeight="1" spans="1:9">
      <c r="A219" s="5">
        <v>217</v>
      </c>
      <c r="B219" s="69" t="s">
        <v>642</v>
      </c>
      <c r="C219" s="70" t="s">
        <v>671</v>
      </c>
      <c r="D219" s="54" t="s">
        <v>33</v>
      </c>
      <c r="E219" s="54">
        <v>619</v>
      </c>
      <c r="F219" s="5"/>
      <c r="G219" s="5"/>
      <c r="H219" s="54" t="s">
        <v>668</v>
      </c>
      <c r="I219" s="3"/>
    </row>
    <row r="220" ht="26" customHeight="1" spans="1:9">
      <c r="A220" s="5">
        <v>218</v>
      </c>
      <c r="B220" s="71" t="s">
        <v>44</v>
      </c>
      <c r="C220" s="56" t="s">
        <v>672</v>
      </c>
      <c r="D220" s="58" t="s">
        <v>33</v>
      </c>
      <c r="E220" s="56">
        <v>6</v>
      </c>
      <c r="F220" s="5"/>
      <c r="G220" s="5"/>
      <c r="H220" s="58" t="s">
        <v>666</v>
      </c>
      <c r="I220" s="3"/>
    </row>
    <row r="221" ht="26" customHeight="1" spans="1:9">
      <c r="A221" s="5">
        <v>219</v>
      </c>
      <c r="B221" s="58" t="s">
        <v>244</v>
      </c>
      <c r="C221" s="56" t="s">
        <v>673</v>
      </c>
      <c r="D221" s="58" t="s">
        <v>33</v>
      </c>
      <c r="E221" s="54">
        <v>22</v>
      </c>
      <c r="F221" s="5"/>
      <c r="G221" s="5"/>
      <c r="H221" s="54" t="s">
        <v>666</v>
      </c>
      <c r="I221" s="3"/>
    </row>
    <row r="222" ht="19" customHeight="1" spans="1:9">
      <c r="A222" s="5">
        <v>220</v>
      </c>
      <c r="B222" s="54" t="s">
        <v>649</v>
      </c>
      <c r="C222" s="54" t="s">
        <v>674</v>
      </c>
      <c r="D222" s="54" t="s">
        <v>30</v>
      </c>
      <c r="E222" s="54">
        <v>20</v>
      </c>
      <c r="F222" s="5"/>
      <c r="G222" s="5"/>
      <c r="H222" s="54" t="s">
        <v>666</v>
      </c>
      <c r="I222" s="3"/>
    </row>
    <row r="223" ht="27" customHeight="1" spans="1:9">
      <c r="A223" s="5">
        <v>221</v>
      </c>
      <c r="B223" s="56" t="s">
        <v>179</v>
      </c>
      <c r="C223" s="56" t="s">
        <v>675</v>
      </c>
      <c r="D223" s="58" t="s">
        <v>33</v>
      </c>
      <c r="E223" s="56">
        <v>113</v>
      </c>
      <c r="F223" s="5"/>
      <c r="G223" s="5"/>
      <c r="H223" s="58" t="s">
        <v>666</v>
      </c>
      <c r="I223" s="3"/>
    </row>
    <row r="224" ht="20" customHeight="1" spans="1:9">
      <c r="A224" s="5">
        <v>222</v>
      </c>
      <c r="B224" s="70" t="s">
        <v>83</v>
      </c>
      <c r="C224" s="72" t="s">
        <v>676</v>
      </c>
      <c r="D224" s="54" t="s">
        <v>30</v>
      </c>
      <c r="E224" s="58">
        <v>101</v>
      </c>
      <c r="F224" s="5"/>
      <c r="G224" s="5"/>
      <c r="H224" s="58" t="s">
        <v>666</v>
      </c>
      <c r="I224" s="3"/>
    </row>
    <row r="225" ht="20" customHeight="1" spans="1:9">
      <c r="A225" s="5">
        <v>223</v>
      </c>
      <c r="B225" s="70" t="s">
        <v>83</v>
      </c>
      <c r="C225" s="70" t="s">
        <v>677</v>
      </c>
      <c r="D225" s="54" t="s">
        <v>33</v>
      </c>
      <c r="E225" s="54">
        <v>2114</v>
      </c>
      <c r="F225" s="5"/>
      <c r="G225" s="5"/>
      <c r="H225" s="54" t="s">
        <v>668</v>
      </c>
      <c r="I225" s="3"/>
    </row>
    <row r="226" ht="20" customHeight="1" spans="1:9">
      <c r="A226" s="5">
        <v>224</v>
      </c>
      <c r="B226" s="54" t="s">
        <v>82</v>
      </c>
      <c r="C226" s="54" t="s">
        <v>678</v>
      </c>
      <c r="D226" s="54" t="s">
        <v>33</v>
      </c>
      <c r="E226" s="54">
        <v>690</v>
      </c>
      <c r="F226" s="5"/>
      <c r="G226" s="5"/>
      <c r="H226" s="54" t="s">
        <v>666</v>
      </c>
      <c r="I226" s="3"/>
    </row>
    <row r="227" ht="20" customHeight="1" spans="1:9">
      <c r="A227" s="5">
        <v>225</v>
      </c>
      <c r="B227" s="73" t="s">
        <v>82</v>
      </c>
      <c r="C227" s="58" t="s">
        <v>679</v>
      </c>
      <c r="D227" s="54" t="s">
        <v>33</v>
      </c>
      <c r="E227" s="54">
        <v>593</v>
      </c>
      <c r="F227" s="5"/>
      <c r="G227" s="5"/>
      <c r="H227" s="54" t="s">
        <v>680</v>
      </c>
      <c r="I227" s="3"/>
    </row>
    <row r="228" ht="20" customHeight="1" spans="1:9">
      <c r="A228" s="5">
        <v>226</v>
      </c>
      <c r="B228" s="70" t="s">
        <v>36</v>
      </c>
      <c r="C228" s="70" t="s">
        <v>681</v>
      </c>
      <c r="D228" s="54" t="s">
        <v>33</v>
      </c>
      <c r="E228" s="54">
        <v>108</v>
      </c>
      <c r="F228" s="5"/>
      <c r="G228" s="5"/>
      <c r="H228" s="54" t="s">
        <v>668</v>
      </c>
      <c r="I228" s="3"/>
    </row>
    <row r="229" ht="28" customHeight="1" spans="1:9">
      <c r="A229" s="5">
        <v>227</v>
      </c>
      <c r="B229" s="56" t="s">
        <v>682</v>
      </c>
      <c r="C229" s="56" t="s">
        <v>683</v>
      </c>
      <c r="D229" s="58" t="s">
        <v>33</v>
      </c>
      <c r="E229" s="56">
        <v>1321</v>
      </c>
      <c r="F229" s="5"/>
      <c r="G229" s="5"/>
      <c r="H229" s="58" t="s">
        <v>666</v>
      </c>
      <c r="I229" s="3"/>
    </row>
    <row r="230" ht="18" customHeight="1" spans="1:9">
      <c r="A230" s="5">
        <v>228</v>
      </c>
      <c r="B230" s="70" t="s">
        <v>682</v>
      </c>
      <c r="C230" s="70" t="s">
        <v>684</v>
      </c>
      <c r="D230" s="58" t="s">
        <v>33</v>
      </c>
      <c r="E230" s="56">
        <v>6408</v>
      </c>
      <c r="F230" s="5"/>
      <c r="G230" s="5"/>
      <c r="H230" s="58" t="s">
        <v>668</v>
      </c>
      <c r="I230" s="3"/>
    </row>
    <row r="231" ht="18" customHeight="1" spans="1:9">
      <c r="A231" s="5">
        <v>229</v>
      </c>
      <c r="B231" s="73" t="s">
        <v>37</v>
      </c>
      <c r="C231" s="58" t="s">
        <v>685</v>
      </c>
      <c r="D231" s="54" t="s">
        <v>33</v>
      </c>
      <c r="E231" s="54">
        <v>6252</v>
      </c>
      <c r="F231" s="5"/>
      <c r="G231" s="5"/>
      <c r="H231" s="54" t="s">
        <v>680</v>
      </c>
      <c r="I231" s="3"/>
    </row>
    <row r="232" ht="18" customHeight="1" spans="1:9">
      <c r="A232" s="5">
        <v>230</v>
      </c>
      <c r="B232" s="56" t="s">
        <v>632</v>
      </c>
      <c r="C232" s="56" t="s">
        <v>686</v>
      </c>
      <c r="D232" s="58" t="s">
        <v>33</v>
      </c>
      <c r="E232" s="56">
        <v>136</v>
      </c>
      <c r="F232" s="5"/>
      <c r="G232" s="5"/>
      <c r="H232" s="58" t="s">
        <v>666</v>
      </c>
      <c r="I232" s="3"/>
    </row>
    <row r="233" ht="18" customHeight="1" spans="1:9">
      <c r="A233" s="5">
        <v>231</v>
      </c>
      <c r="B233" s="58" t="s">
        <v>34</v>
      </c>
      <c r="C233" s="58" t="s">
        <v>681</v>
      </c>
      <c r="D233" s="58" t="s">
        <v>33</v>
      </c>
      <c r="E233" s="56">
        <v>434</v>
      </c>
      <c r="F233" s="5"/>
      <c r="G233" s="5"/>
      <c r="H233" s="58" t="s">
        <v>668</v>
      </c>
      <c r="I233" s="3"/>
    </row>
    <row r="234" ht="18" customHeight="1" spans="1:9">
      <c r="A234" s="5">
        <v>232</v>
      </c>
      <c r="B234" s="56" t="s">
        <v>77</v>
      </c>
      <c r="C234" s="54" t="s">
        <v>687</v>
      </c>
      <c r="D234" s="58" t="s">
        <v>30</v>
      </c>
      <c r="E234" s="54">
        <v>1801.5</v>
      </c>
      <c r="F234" s="5"/>
      <c r="G234" s="5"/>
      <c r="H234" s="54" t="s">
        <v>666</v>
      </c>
      <c r="I234" s="3"/>
    </row>
    <row r="235" ht="18" customHeight="1" spans="1:9">
      <c r="A235" s="5">
        <v>233</v>
      </c>
      <c r="B235" s="69" t="s">
        <v>77</v>
      </c>
      <c r="C235" s="69" t="s">
        <v>688</v>
      </c>
      <c r="D235" s="58" t="s">
        <v>30</v>
      </c>
      <c r="E235" s="54">
        <v>13755</v>
      </c>
      <c r="F235" s="5"/>
      <c r="G235" s="5"/>
      <c r="H235" s="54" t="s">
        <v>668</v>
      </c>
      <c r="I235" s="3"/>
    </row>
    <row r="236" ht="18" customHeight="1" spans="1:9">
      <c r="A236" s="5">
        <v>234</v>
      </c>
      <c r="B236" s="73" t="s">
        <v>77</v>
      </c>
      <c r="C236" s="74" t="s">
        <v>689</v>
      </c>
      <c r="D236" s="56" t="s">
        <v>33</v>
      </c>
      <c r="E236" s="75">
        <v>252183</v>
      </c>
      <c r="F236" s="5"/>
      <c r="G236" s="5"/>
      <c r="H236" s="54" t="s">
        <v>680</v>
      </c>
      <c r="I236" s="3"/>
    </row>
    <row r="237" ht="33" customHeight="1" spans="1:9">
      <c r="A237" s="21" t="s">
        <v>690</v>
      </c>
      <c r="B237" s="22"/>
      <c r="C237" s="22"/>
      <c r="D237" s="22"/>
      <c r="E237" s="22"/>
      <c r="F237" s="22"/>
      <c r="G237" s="22"/>
      <c r="H237" s="23"/>
      <c r="I237" s="3"/>
    </row>
    <row r="238" ht="19" customHeight="1" spans="1:9">
      <c r="A238" s="5">
        <v>235</v>
      </c>
      <c r="B238" s="74" t="s">
        <v>89</v>
      </c>
      <c r="C238" s="74" t="s">
        <v>691</v>
      </c>
      <c r="D238" s="74" t="s">
        <v>692</v>
      </c>
      <c r="E238" s="74">
        <v>4</v>
      </c>
      <c r="F238" s="47"/>
      <c r="G238" s="47"/>
      <c r="H238" s="23"/>
      <c r="I238" s="3"/>
    </row>
    <row r="239" ht="19" customHeight="1" spans="1:9">
      <c r="A239" s="5">
        <v>236</v>
      </c>
      <c r="B239" s="74" t="s">
        <v>693</v>
      </c>
      <c r="C239" s="74" t="s">
        <v>694</v>
      </c>
      <c r="D239" s="74" t="s">
        <v>692</v>
      </c>
      <c r="E239" s="74">
        <v>3</v>
      </c>
      <c r="F239" s="47"/>
      <c r="G239" s="47"/>
      <c r="H239" s="23"/>
      <c r="I239" s="3"/>
    </row>
    <row r="240" ht="19" customHeight="1" spans="1:9">
      <c r="A240" s="5">
        <v>237</v>
      </c>
      <c r="B240" s="74" t="s">
        <v>695</v>
      </c>
      <c r="C240" s="74" t="s">
        <v>696</v>
      </c>
      <c r="D240" s="74" t="s">
        <v>692</v>
      </c>
      <c r="E240" s="74">
        <v>2</v>
      </c>
      <c r="F240" s="47"/>
      <c r="G240" s="47"/>
      <c r="H240" s="23"/>
      <c r="I240" s="3"/>
    </row>
    <row r="241" ht="19" customHeight="1" spans="1:9">
      <c r="A241" s="5">
        <v>238</v>
      </c>
      <c r="B241" s="74" t="s">
        <v>697</v>
      </c>
      <c r="C241" s="74" t="s">
        <v>698</v>
      </c>
      <c r="D241" s="74" t="s">
        <v>692</v>
      </c>
      <c r="E241" s="74">
        <v>4</v>
      </c>
      <c r="F241" s="47"/>
      <c r="G241" s="47"/>
      <c r="H241" s="23"/>
      <c r="I241" s="3"/>
    </row>
    <row r="242" ht="19" customHeight="1" spans="1:9">
      <c r="A242" s="5">
        <v>239</v>
      </c>
      <c r="B242" s="74" t="s">
        <v>699</v>
      </c>
      <c r="C242" s="74" t="s">
        <v>700</v>
      </c>
      <c r="D242" s="74" t="s">
        <v>692</v>
      </c>
      <c r="E242" s="74">
        <v>16</v>
      </c>
      <c r="F242" s="47"/>
      <c r="G242" s="47"/>
      <c r="H242" s="23"/>
      <c r="I242" s="3"/>
    </row>
    <row r="243" ht="19" customHeight="1" spans="1:9">
      <c r="A243" s="5">
        <v>240</v>
      </c>
      <c r="B243" s="74" t="s">
        <v>701</v>
      </c>
      <c r="C243" s="74" t="s">
        <v>702</v>
      </c>
      <c r="D243" s="74" t="s">
        <v>692</v>
      </c>
      <c r="E243" s="74">
        <v>3</v>
      </c>
      <c r="F243" s="47"/>
      <c r="G243" s="47"/>
      <c r="H243" s="23"/>
      <c r="I243" s="3"/>
    </row>
    <row r="244" ht="19" customHeight="1" spans="1:9">
      <c r="A244" s="5">
        <v>241</v>
      </c>
      <c r="B244" s="74" t="s">
        <v>703</v>
      </c>
      <c r="C244" s="74" t="s">
        <v>704</v>
      </c>
      <c r="D244" s="74" t="s">
        <v>692</v>
      </c>
      <c r="E244" s="74">
        <v>55</v>
      </c>
      <c r="F244" s="47"/>
      <c r="G244" s="47"/>
      <c r="H244" s="23"/>
      <c r="I244" s="3"/>
    </row>
    <row r="245" ht="19" customHeight="1" spans="1:9">
      <c r="A245" s="5">
        <v>242</v>
      </c>
      <c r="B245" s="74" t="s">
        <v>705</v>
      </c>
      <c r="C245" s="74" t="s">
        <v>706</v>
      </c>
      <c r="D245" s="74" t="s">
        <v>692</v>
      </c>
      <c r="E245" s="74">
        <v>3</v>
      </c>
      <c r="F245" s="47"/>
      <c r="G245" s="47"/>
      <c r="H245" s="23"/>
      <c r="I245" s="3"/>
    </row>
    <row r="246" ht="19" customHeight="1" spans="1:9">
      <c r="A246" s="5">
        <v>243</v>
      </c>
      <c r="B246" s="74" t="s">
        <v>707</v>
      </c>
      <c r="C246" s="74" t="s">
        <v>708</v>
      </c>
      <c r="D246" s="74" t="s">
        <v>692</v>
      </c>
      <c r="E246" s="74">
        <v>54</v>
      </c>
      <c r="F246" s="47"/>
      <c r="G246" s="47"/>
      <c r="H246" s="23"/>
      <c r="I246" s="3"/>
    </row>
    <row r="247" ht="19" customHeight="1" spans="1:9">
      <c r="A247" s="5">
        <v>244</v>
      </c>
      <c r="B247" s="74" t="s">
        <v>709</v>
      </c>
      <c r="C247" s="74" t="s">
        <v>710</v>
      </c>
      <c r="D247" s="74" t="s">
        <v>692</v>
      </c>
      <c r="E247" s="74">
        <v>34</v>
      </c>
      <c r="F247" s="47"/>
      <c r="G247" s="47"/>
      <c r="H247" s="23"/>
      <c r="I247" s="3"/>
    </row>
    <row r="248" ht="19" customHeight="1" spans="1:9">
      <c r="A248" s="5">
        <v>245</v>
      </c>
      <c r="B248" s="74" t="s">
        <v>711</v>
      </c>
      <c r="C248" s="74" t="s">
        <v>712</v>
      </c>
      <c r="D248" s="74" t="s">
        <v>692</v>
      </c>
      <c r="E248" s="74">
        <v>43</v>
      </c>
      <c r="F248" s="47"/>
      <c r="G248" s="47"/>
      <c r="H248" s="23"/>
      <c r="I248" s="3"/>
    </row>
    <row r="249" ht="19" customHeight="1" spans="1:9">
      <c r="A249" s="5">
        <v>246</v>
      </c>
      <c r="B249" s="74" t="s">
        <v>713</v>
      </c>
      <c r="C249" s="74" t="s">
        <v>714</v>
      </c>
      <c r="D249" s="74" t="s">
        <v>692</v>
      </c>
      <c r="E249" s="74">
        <v>15</v>
      </c>
      <c r="F249" s="47"/>
      <c r="G249" s="47"/>
      <c r="H249" s="23"/>
      <c r="I249" s="3"/>
    </row>
    <row r="250" ht="19" customHeight="1" spans="1:9">
      <c r="A250" s="5">
        <v>247</v>
      </c>
      <c r="B250" s="74" t="s">
        <v>715</v>
      </c>
      <c r="C250" s="74" t="s">
        <v>716</v>
      </c>
      <c r="D250" s="74" t="s">
        <v>692</v>
      </c>
      <c r="E250" s="74">
        <v>164</v>
      </c>
      <c r="F250" s="47"/>
      <c r="G250" s="47"/>
      <c r="H250" s="23"/>
      <c r="I250" s="3"/>
    </row>
    <row r="251" ht="19" customHeight="1" spans="1:9">
      <c r="A251" s="5">
        <v>248</v>
      </c>
      <c r="B251" s="74" t="s">
        <v>717</v>
      </c>
      <c r="C251" s="74" t="s">
        <v>718</v>
      </c>
      <c r="D251" s="74" t="s">
        <v>692</v>
      </c>
      <c r="E251" s="74">
        <v>21</v>
      </c>
      <c r="F251" s="47"/>
      <c r="G251" s="47"/>
      <c r="H251" s="23"/>
      <c r="I251" s="3"/>
    </row>
    <row r="252" ht="19" customHeight="1" spans="1:9">
      <c r="A252" s="5">
        <v>249</v>
      </c>
      <c r="B252" s="74" t="s">
        <v>719</v>
      </c>
      <c r="C252" s="74" t="s">
        <v>720</v>
      </c>
      <c r="D252" s="74" t="s">
        <v>692</v>
      </c>
      <c r="E252" s="74">
        <v>19</v>
      </c>
      <c r="F252" s="47"/>
      <c r="G252" s="47"/>
      <c r="H252" s="23"/>
      <c r="I252" s="3"/>
    </row>
    <row r="253" ht="19" customHeight="1" spans="1:9">
      <c r="A253" s="5">
        <v>250</v>
      </c>
      <c r="B253" s="74" t="s">
        <v>721</v>
      </c>
      <c r="C253" s="74" t="s">
        <v>722</v>
      </c>
      <c r="D253" s="74" t="s">
        <v>692</v>
      </c>
      <c r="E253" s="74">
        <v>28</v>
      </c>
      <c r="F253" s="47"/>
      <c r="G253" s="47"/>
      <c r="H253" s="23"/>
      <c r="I253" s="3"/>
    </row>
    <row r="254" ht="19" customHeight="1" spans="1:9">
      <c r="A254" s="5">
        <v>251</v>
      </c>
      <c r="B254" s="74" t="s">
        <v>723</v>
      </c>
      <c r="C254" s="74" t="s">
        <v>724</v>
      </c>
      <c r="D254" s="74" t="s">
        <v>692</v>
      </c>
      <c r="E254" s="74">
        <v>2</v>
      </c>
      <c r="F254" s="47"/>
      <c r="G254" s="47"/>
      <c r="H254" s="23"/>
      <c r="I254" s="3"/>
    </row>
    <row r="255" ht="19" customHeight="1" spans="1:9">
      <c r="A255" s="5">
        <v>252</v>
      </c>
      <c r="B255" s="74" t="s">
        <v>725</v>
      </c>
      <c r="C255" s="74" t="s">
        <v>726</v>
      </c>
      <c r="D255" s="74" t="s">
        <v>692</v>
      </c>
      <c r="E255" s="74">
        <v>11</v>
      </c>
      <c r="F255" s="47"/>
      <c r="G255" s="47"/>
      <c r="H255" s="23"/>
      <c r="I255" s="3"/>
    </row>
    <row r="256" ht="19" customHeight="1" spans="1:9">
      <c r="A256" s="5">
        <v>253</v>
      </c>
      <c r="B256" s="74" t="s">
        <v>727</v>
      </c>
      <c r="C256" s="74" t="s">
        <v>728</v>
      </c>
      <c r="D256" s="74" t="s">
        <v>692</v>
      </c>
      <c r="E256" s="74">
        <v>20</v>
      </c>
      <c r="F256" s="47"/>
      <c r="G256" s="47"/>
      <c r="H256" s="23"/>
      <c r="I256" s="3"/>
    </row>
    <row r="257" ht="19" customHeight="1" spans="1:9">
      <c r="A257" s="5">
        <v>254</v>
      </c>
      <c r="B257" s="74" t="s">
        <v>729</v>
      </c>
      <c r="C257" s="74" t="s">
        <v>730</v>
      </c>
      <c r="D257" s="74" t="s">
        <v>692</v>
      </c>
      <c r="E257" s="74">
        <v>24</v>
      </c>
      <c r="F257" s="47"/>
      <c r="G257" s="47"/>
      <c r="H257" s="23"/>
      <c r="I257" s="3"/>
    </row>
    <row r="258" ht="19" customHeight="1" spans="1:9">
      <c r="A258" s="5">
        <v>255</v>
      </c>
      <c r="B258" s="74" t="s">
        <v>731</v>
      </c>
      <c r="C258" s="74" t="s">
        <v>732</v>
      </c>
      <c r="D258" s="74" t="s">
        <v>692</v>
      </c>
      <c r="E258" s="74">
        <v>59</v>
      </c>
      <c r="F258" s="47"/>
      <c r="G258" s="47"/>
      <c r="H258" s="23"/>
      <c r="I258" s="3"/>
    </row>
    <row r="259" ht="19" customHeight="1" spans="1:9">
      <c r="A259" s="5">
        <v>256</v>
      </c>
      <c r="B259" s="74" t="s">
        <v>733</v>
      </c>
      <c r="C259" s="74" t="s">
        <v>734</v>
      </c>
      <c r="D259" s="74" t="s">
        <v>692</v>
      </c>
      <c r="E259" s="74">
        <v>29</v>
      </c>
      <c r="F259" s="47"/>
      <c r="G259" s="47"/>
      <c r="H259" s="23"/>
      <c r="I259" s="3"/>
    </row>
    <row r="260" ht="19" customHeight="1" spans="1:9">
      <c r="A260" s="5">
        <v>257</v>
      </c>
      <c r="B260" s="74" t="s">
        <v>735</v>
      </c>
      <c r="C260" s="74" t="s">
        <v>736</v>
      </c>
      <c r="D260" s="74" t="s">
        <v>692</v>
      </c>
      <c r="E260" s="74">
        <v>19</v>
      </c>
      <c r="F260" s="5"/>
      <c r="G260" s="5"/>
      <c r="H260" s="51"/>
      <c r="I260" s="3"/>
    </row>
    <row r="261" ht="19" customHeight="1" spans="1:9">
      <c r="A261" s="5">
        <v>258</v>
      </c>
      <c r="B261" s="74" t="s">
        <v>737</v>
      </c>
      <c r="C261" s="74" t="s">
        <v>738</v>
      </c>
      <c r="D261" s="74" t="s">
        <v>692</v>
      </c>
      <c r="E261" s="74">
        <v>23</v>
      </c>
      <c r="F261" s="5"/>
      <c r="G261" s="5"/>
      <c r="H261" s="51"/>
      <c r="I261" s="3"/>
    </row>
    <row r="262" ht="19" customHeight="1" spans="1:9">
      <c r="A262" s="5">
        <v>259</v>
      </c>
      <c r="B262" s="74" t="s">
        <v>739</v>
      </c>
      <c r="C262" s="74" t="s">
        <v>740</v>
      </c>
      <c r="D262" s="74" t="s">
        <v>692</v>
      </c>
      <c r="E262" s="74">
        <v>30</v>
      </c>
      <c r="F262" s="5"/>
      <c r="G262" s="5"/>
      <c r="H262" s="51"/>
      <c r="I262" s="3"/>
    </row>
    <row r="263" ht="19" customHeight="1" spans="1:9">
      <c r="A263" s="5">
        <v>260</v>
      </c>
      <c r="B263" s="74" t="s">
        <v>741</v>
      </c>
      <c r="C263" s="74" t="s">
        <v>742</v>
      </c>
      <c r="D263" s="74" t="s">
        <v>692</v>
      </c>
      <c r="E263" s="74">
        <v>20</v>
      </c>
      <c r="F263" s="5"/>
      <c r="G263" s="5"/>
      <c r="H263" s="51"/>
      <c r="I263" s="3"/>
    </row>
    <row r="264" ht="19" customHeight="1" spans="1:9">
      <c r="A264" s="5">
        <v>261</v>
      </c>
      <c r="B264" s="74" t="s">
        <v>743</v>
      </c>
      <c r="C264" s="74" t="s">
        <v>744</v>
      </c>
      <c r="D264" s="74" t="s">
        <v>692</v>
      </c>
      <c r="E264" s="74">
        <v>21</v>
      </c>
      <c r="F264" s="5"/>
      <c r="G264" s="5"/>
      <c r="H264" s="51"/>
      <c r="I264" s="3"/>
    </row>
    <row r="265" ht="19" customHeight="1" spans="1:9">
      <c r="A265" s="5">
        <v>262</v>
      </c>
      <c r="B265" s="74" t="s">
        <v>745</v>
      </c>
      <c r="C265" s="74" t="s">
        <v>746</v>
      </c>
      <c r="D265" s="74" t="s">
        <v>692</v>
      </c>
      <c r="E265" s="74">
        <v>14</v>
      </c>
      <c r="F265" s="5"/>
      <c r="G265" s="5"/>
      <c r="H265" s="51"/>
      <c r="I265" s="3"/>
    </row>
    <row r="266" ht="19" customHeight="1" spans="1:9">
      <c r="A266" s="5">
        <v>263</v>
      </c>
      <c r="B266" s="74" t="s">
        <v>747</v>
      </c>
      <c r="C266" s="74" t="s">
        <v>748</v>
      </c>
      <c r="D266" s="74" t="s">
        <v>692</v>
      </c>
      <c r="E266" s="74">
        <v>24</v>
      </c>
      <c r="F266" s="5"/>
      <c r="G266" s="5"/>
      <c r="H266" s="6"/>
      <c r="I266" s="3"/>
    </row>
    <row r="267" ht="19" customHeight="1" spans="1:9">
      <c r="A267" s="5">
        <v>264</v>
      </c>
      <c r="B267" s="74" t="s">
        <v>749</v>
      </c>
      <c r="C267" s="74" t="s">
        <v>748</v>
      </c>
      <c r="D267" s="74" t="s">
        <v>692</v>
      </c>
      <c r="E267" s="74">
        <v>18</v>
      </c>
      <c r="F267" s="5"/>
      <c r="G267" s="5"/>
      <c r="H267" s="6"/>
      <c r="I267" s="3"/>
    </row>
    <row r="268" ht="27" customHeight="1" spans="1:9">
      <c r="A268" s="5">
        <v>265</v>
      </c>
      <c r="B268" s="74" t="s">
        <v>750</v>
      </c>
      <c r="C268" s="74" t="s">
        <v>751</v>
      </c>
      <c r="D268" s="74" t="s">
        <v>30</v>
      </c>
      <c r="E268" s="74">
        <v>431.2</v>
      </c>
      <c r="F268" s="5"/>
      <c r="G268" s="5"/>
      <c r="H268" s="6"/>
      <c r="I268" s="3"/>
    </row>
    <row r="269" ht="27" customHeight="1" spans="1:9">
      <c r="A269" s="5">
        <v>266</v>
      </c>
      <c r="B269" s="74" t="s">
        <v>752</v>
      </c>
      <c r="C269" s="74" t="s">
        <v>753</v>
      </c>
      <c r="D269" s="74" t="s">
        <v>30</v>
      </c>
      <c r="E269" s="74">
        <v>640</v>
      </c>
      <c r="F269" s="5"/>
      <c r="G269" s="5"/>
      <c r="H269" s="6"/>
      <c r="I269" s="3"/>
    </row>
    <row r="270" ht="27" customHeight="1" spans="1:9">
      <c r="A270" s="5">
        <v>267</v>
      </c>
      <c r="B270" s="74" t="s">
        <v>754</v>
      </c>
      <c r="C270" s="74" t="s">
        <v>755</v>
      </c>
      <c r="D270" s="74" t="s">
        <v>30</v>
      </c>
      <c r="E270" s="74">
        <f>58.6*6.7+20*4.3+57.8*4</f>
        <v>709.82</v>
      </c>
      <c r="F270" s="5"/>
      <c r="G270" s="5"/>
      <c r="H270" s="6"/>
      <c r="I270" s="3"/>
    </row>
    <row r="271" ht="27" customHeight="1" spans="1:9">
      <c r="A271" s="5">
        <v>268</v>
      </c>
      <c r="B271" s="74" t="s">
        <v>756</v>
      </c>
      <c r="C271" s="74" t="s">
        <v>757</v>
      </c>
      <c r="D271" s="74" t="s">
        <v>30</v>
      </c>
      <c r="E271" s="74">
        <f>39*5.9+51*3.7+32.8*4.2</f>
        <v>556.56</v>
      </c>
      <c r="F271" s="5"/>
      <c r="G271" s="5"/>
      <c r="H271" s="6"/>
      <c r="I271" s="3"/>
    </row>
    <row r="272" ht="27" customHeight="1" spans="1:9">
      <c r="A272" s="5">
        <v>269</v>
      </c>
      <c r="B272" s="74" t="s">
        <v>758</v>
      </c>
      <c r="C272" s="74" t="s">
        <v>759</v>
      </c>
      <c r="D272" s="74" t="s">
        <v>30</v>
      </c>
      <c r="E272" s="74">
        <v>338.2</v>
      </c>
      <c r="F272" s="5"/>
      <c r="G272" s="5"/>
      <c r="H272" s="6"/>
      <c r="I272" s="3"/>
    </row>
    <row r="273" ht="19" customHeight="1" spans="1:9">
      <c r="A273" s="5">
        <v>270</v>
      </c>
      <c r="B273" s="74" t="s">
        <v>760</v>
      </c>
      <c r="C273" s="74" t="s">
        <v>761</v>
      </c>
      <c r="D273" s="74" t="s">
        <v>30</v>
      </c>
      <c r="E273" s="74">
        <f>35.8*3.7</f>
        <v>132.46</v>
      </c>
      <c r="F273" s="5"/>
      <c r="G273" s="5"/>
      <c r="H273" s="6"/>
      <c r="I273" s="3"/>
    </row>
    <row r="274" ht="19" customHeight="1" spans="1:9">
      <c r="A274" s="5">
        <v>271</v>
      </c>
      <c r="B274" s="74" t="s">
        <v>762</v>
      </c>
      <c r="C274" s="74" t="s">
        <v>763</v>
      </c>
      <c r="D274" s="74" t="s">
        <v>30</v>
      </c>
      <c r="E274" s="74">
        <v>648</v>
      </c>
      <c r="F274" s="5"/>
      <c r="G274" s="5"/>
      <c r="H274" s="6"/>
      <c r="I274" s="3"/>
    </row>
    <row r="275" ht="19" customHeight="1" spans="1:9">
      <c r="A275" s="5">
        <v>272</v>
      </c>
      <c r="B275" s="74" t="s">
        <v>764</v>
      </c>
      <c r="C275" s="74" t="s">
        <v>765</v>
      </c>
      <c r="D275" s="74" t="s">
        <v>30</v>
      </c>
      <c r="E275" s="74">
        <f>43.5*4.4</f>
        <v>191.4</v>
      </c>
      <c r="F275" s="5"/>
      <c r="G275" s="5"/>
      <c r="H275" s="76"/>
    </row>
    <row r="276" ht="19" customHeight="1" spans="1:9">
      <c r="A276" s="5">
        <v>273</v>
      </c>
      <c r="B276" s="74" t="s">
        <v>766</v>
      </c>
      <c r="C276" s="74" t="s">
        <v>767</v>
      </c>
      <c r="D276" s="74" t="s">
        <v>30</v>
      </c>
      <c r="E276" s="74">
        <v>265.02</v>
      </c>
      <c r="F276" s="6"/>
      <c r="G276" s="5"/>
      <c r="H276" s="76"/>
    </row>
    <row r="277" ht="19" customHeight="1" spans="1:9">
      <c r="A277" s="5">
        <v>274</v>
      </c>
      <c r="B277" s="74" t="s">
        <v>768</v>
      </c>
      <c r="C277" s="74" t="s">
        <v>769</v>
      </c>
      <c r="D277" s="74" t="s">
        <v>30</v>
      </c>
      <c r="E277" s="74">
        <f>81.3*2.2+21*4.2+19.2*3.4</f>
        <v>332.34</v>
      </c>
      <c r="F277" s="6"/>
      <c r="G277" s="5"/>
      <c r="H277" s="76"/>
    </row>
    <row r="278" ht="19" customHeight="1" spans="1:9">
      <c r="A278" s="5">
        <v>275</v>
      </c>
      <c r="B278" s="74" t="s">
        <v>770</v>
      </c>
      <c r="C278" s="74" t="s">
        <v>771</v>
      </c>
      <c r="D278" s="74" t="s">
        <v>30</v>
      </c>
      <c r="E278" s="74">
        <v>301.5</v>
      </c>
      <c r="F278" s="6"/>
      <c r="G278" s="5"/>
      <c r="H278" s="6"/>
    </row>
    <row r="279" ht="19" customHeight="1" spans="1:9">
      <c r="A279" s="5">
        <v>276</v>
      </c>
      <c r="B279" s="74" t="s">
        <v>772</v>
      </c>
      <c r="C279" s="74" t="s">
        <v>773</v>
      </c>
      <c r="D279" s="74" t="s">
        <v>30</v>
      </c>
      <c r="E279" s="74">
        <v>4626</v>
      </c>
      <c r="F279" s="6"/>
      <c r="G279" s="5"/>
      <c r="H279" s="76"/>
    </row>
    <row r="280" ht="19" customHeight="1" spans="1:9">
      <c r="A280" s="5">
        <v>277</v>
      </c>
      <c r="B280" s="74" t="s">
        <v>774</v>
      </c>
      <c r="C280" s="74" t="s">
        <v>775</v>
      </c>
      <c r="D280" s="74" t="s">
        <v>30</v>
      </c>
      <c r="E280" s="74">
        <f>541</f>
        <v>541</v>
      </c>
      <c r="F280" s="6"/>
      <c r="G280" s="5"/>
      <c r="H280" s="76"/>
    </row>
    <row r="281" ht="26" customHeight="1" spans="1:9">
      <c r="A281" s="5">
        <v>278</v>
      </c>
      <c r="B281" s="74" t="s">
        <v>776</v>
      </c>
      <c r="C281" s="74" t="s">
        <v>777</v>
      </c>
      <c r="D281" s="74" t="s">
        <v>30</v>
      </c>
      <c r="E281" s="74">
        <f>7333+365*0.6</f>
        <v>7552</v>
      </c>
      <c r="F281" s="6"/>
      <c r="G281" s="5"/>
      <c r="H281" s="76"/>
    </row>
    <row r="282" ht="19" customHeight="1" spans="1:9">
      <c r="A282" s="5">
        <v>279</v>
      </c>
      <c r="B282" s="74" t="s">
        <v>257</v>
      </c>
      <c r="C282" s="74" t="s">
        <v>778</v>
      </c>
      <c r="D282" s="74" t="s">
        <v>692</v>
      </c>
      <c r="E282" s="74">
        <v>9</v>
      </c>
      <c r="F282" s="6"/>
      <c r="G282" s="5"/>
      <c r="H282" s="76"/>
    </row>
    <row r="283" ht="19" customHeight="1" spans="1:9">
      <c r="A283" s="5">
        <v>280</v>
      </c>
      <c r="B283" s="74" t="s">
        <v>682</v>
      </c>
      <c r="C283" s="74" t="s">
        <v>779</v>
      </c>
      <c r="D283" s="74" t="s">
        <v>692</v>
      </c>
      <c r="E283" s="74">
        <v>377</v>
      </c>
      <c r="F283" s="6"/>
      <c r="G283" s="5"/>
      <c r="H283" s="76"/>
    </row>
    <row r="284" ht="19" customHeight="1" spans="1:9">
      <c r="A284" s="5">
        <v>281</v>
      </c>
      <c r="B284" s="74" t="s">
        <v>780</v>
      </c>
      <c r="C284" s="74" t="s">
        <v>778</v>
      </c>
      <c r="D284" s="74" t="s">
        <v>692</v>
      </c>
      <c r="E284" s="74">
        <v>0</v>
      </c>
      <c r="F284" s="6"/>
      <c r="G284" s="5"/>
      <c r="H284" s="76"/>
    </row>
    <row r="285" ht="19" customHeight="1" spans="1:9">
      <c r="A285" s="5">
        <v>282</v>
      </c>
      <c r="B285" s="74" t="s">
        <v>179</v>
      </c>
      <c r="C285" s="74" t="s">
        <v>781</v>
      </c>
      <c r="D285" s="74" t="s">
        <v>692</v>
      </c>
      <c r="E285" s="74">
        <v>21</v>
      </c>
      <c r="F285" s="6"/>
      <c r="G285" s="5"/>
      <c r="H285" s="76"/>
    </row>
    <row r="286" ht="19" customHeight="1" spans="1:9">
      <c r="A286" s="5">
        <v>283</v>
      </c>
      <c r="B286" s="74" t="s">
        <v>77</v>
      </c>
      <c r="C286" s="74" t="s">
        <v>782</v>
      </c>
      <c r="D286" s="74" t="s">
        <v>692</v>
      </c>
      <c r="E286" s="74">
        <v>112</v>
      </c>
      <c r="F286" s="6"/>
      <c r="G286" s="5"/>
      <c r="H286" s="76"/>
    </row>
    <row r="287" ht="19" customHeight="1" spans="1:9">
      <c r="A287" s="5">
        <v>284</v>
      </c>
      <c r="B287" s="74" t="s">
        <v>82</v>
      </c>
      <c r="C287" s="74" t="s">
        <v>746</v>
      </c>
      <c r="D287" s="74" t="s">
        <v>692</v>
      </c>
      <c r="E287" s="74">
        <v>0</v>
      </c>
      <c r="F287" s="6"/>
      <c r="G287" s="5"/>
      <c r="H287" s="76"/>
    </row>
    <row r="288" ht="19" customHeight="1" spans="1:9">
      <c r="A288" s="5">
        <v>285</v>
      </c>
      <c r="B288" s="74" t="s">
        <v>112</v>
      </c>
      <c r="C288" s="74" t="s">
        <v>748</v>
      </c>
      <c r="D288" s="74" t="s">
        <v>692</v>
      </c>
      <c r="E288" s="74">
        <v>2</v>
      </c>
      <c r="F288" s="6"/>
      <c r="G288" s="5"/>
      <c r="H288" s="76"/>
    </row>
    <row r="289" ht="19" customHeight="1" spans="1:8">
      <c r="A289" s="5">
        <v>286</v>
      </c>
      <c r="B289" s="74" t="s">
        <v>366</v>
      </c>
      <c r="C289" s="74" t="s">
        <v>775</v>
      </c>
      <c r="D289" s="74" t="s">
        <v>30</v>
      </c>
      <c r="E289" s="74">
        <v>1203.58</v>
      </c>
      <c r="F289" s="6"/>
      <c r="G289" s="5"/>
      <c r="H289" s="76"/>
    </row>
    <row r="290" ht="41" customHeight="1" spans="1:8">
      <c r="A290" s="18" t="s">
        <v>783</v>
      </c>
      <c r="B290" s="19"/>
      <c r="C290" s="19"/>
      <c r="D290" s="19"/>
      <c r="E290" s="19"/>
      <c r="F290" s="19"/>
      <c r="G290" s="19"/>
      <c r="H290" s="20"/>
    </row>
    <row r="291" spans="1:8">
      <c r="B291" s="2"/>
      <c r="C291" s="2"/>
      <c r="D291" s="2"/>
      <c r="E291" s="2"/>
      <c r="F291" s="2"/>
      <c r="G291" s="2"/>
      <c r="H291" s="2"/>
    </row>
    <row r="292" spans="1:8">
      <c r="B292" s="2"/>
      <c r="C292" s="2"/>
      <c r="D292" s="2"/>
      <c r="E292" s="2"/>
      <c r="F292" s="2"/>
      <c r="G292" s="2"/>
      <c r="H292" s="2"/>
    </row>
    <row r="293" spans="1:8">
      <c r="B293" s="2"/>
      <c r="C293" s="2"/>
      <c r="D293" s="2"/>
      <c r="E293" s="2"/>
      <c r="F293" s="2"/>
      <c r="G293" s="2"/>
      <c r="H293" s="2"/>
    </row>
    <row r="294" spans="1:8">
      <c r="B294" s="2"/>
      <c r="C294" s="2"/>
      <c r="D294" s="2"/>
      <c r="E294" s="2"/>
      <c r="F294" s="2"/>
      <c r="G294" s="2"/>
      <c r="H294" s="2"/>
    </row>
  </sheetData>
  <autoFilter xmlns:etc="http://www.wps.cn/officeDocument/2017/etCustomData" ref="A2:H290" etc:filterBottomFollowUsedRange="0">
    <extLst/>
  </autoFilter>
  <mergeCells count="4">
    <mergeCell ref="A1:H1"/>
    <mergeCell ref="A237:H237"/>
    <mergeCell ref="A290:H290"/>
    <mergeCell ref="A291:H294"/>
  </mergeCells>
  <pageMargins left="0.984027777777778" right="0.904861111111111" top="0.786805555555556" bottom="1" header="0.5" footer="0.5"/>
  <pageSetup paperSize="9" scale="85" firstPageNumber="2" orientation="portrait" useFirstPageNumber="1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81"/>
  <sheetViews>
    <sheetView workbookViewId="0">
      <selection activeCell="Q19" sqref="Q19"/>
    </sheetView>
  </sheetViews>
  <sheetFormatPr defaultColWidth="9" defaultRowHeight="13.5"/>
  <cols>
    <col min="1" max="1" width="6.75" style="2" customWidth="1"/>
    <col min="2" max="2" width="11.5" style="3" customWidth="1"/>
    <col min="3" max="3" width="30" style="3" customWidth="1"/>
    <col min="4" max="4" width="6.5" style="3" customWidth="1"/>
    <col min="5" max="5" width="11.5" style="1" customWidth="1"/>
    <col min="6" max="6" width="11" style="1" customWidth="1"/>
    <col min="7" max="7" width="10.5" style="1" customWidth="1"/>
    <col min="8" max="8" width="9.125" style="1" customWidth="1"/>
    <col min="9" max="16384" width="9" style="1"/>
  </cols>
  <sheetData>
    <row r="1" s="1" customFormat="1" ht="41" customHeight="1" spans="1:9">
      <c r="A1" s="4" t="s">
        <v>784</v>
      </c>
      <c r="B1" s="4"/>
      <c r="C1" s="4"/>
      <c r="D1" s="4"/>
      <c r="E1" s="4"/>
      <c r="F1" s="4"/>
      <c r="G1" s="4"/>
      <c r="H1" s="4"/>
    </row>
    <row r="2" s="1" customFormat="1" ht="33" customHeight="1" spans="1:9">
      <c r="A2" s="5" t="s">
        <v>1</v>
      </c>
      <c r="B2" s="6" t="s">
        <v>21</v>
      </c>
      <c r="C2" s="6" t="s">
        <v>22</v>
      </c>
      <c r="D2" s="6" t="s">
        <v>23</v>
      </c>
      <c r="E2" s="5" t="s">
        <v>24</v>
      </c>
      <c r="F2" s="5" t="s">
        <v>25</v>
      </c>
      <c r="G2" s="5" t="s">
        <v>26</v>
      </c>
      <c r="H2" s="6" t="s">
        <v>27</v>
      </c>
      <c r="I2" s="3"/>
    </row>
    <row r="3" s="1" customFormat="1" ht="18" customHeight="1" spans="1:9">
      <c r="A3" s="21" t="s">
        <v>785</v>
      </c>
      <c r="B3" s="22"/>
      <c r="C3" s="22"/>
      <c r="D3" s="22"/>
      <c r="E3" s="22"/>
      <c r="F3" s="22"/>
      <c r="G3" s="22"/>
      <c r="H3" s="23"/>
      <c r="I3" s="3"/>
    </row>
    <row r="4" s="1" customFormat="1" ht="18" customHeight="1" spans="1:9">
      <c r="A4" s="5">
        <v>1</v>
      </c>
      <c r="B4" s="24" t="s">
        <v>91</v>
      </c>
      <c r="C4" s="24" t="s">
        <v>786</v>
      </c>
      <c r="D4" s="24" t="s">
        <v>33</v>
      </c>
      <c r="E4" s="25">
        <v>4</v>
      </c>
      <c r="F4" s="5"/>
      <c r="G4" s="5"/>
      <c r="H4" s="6"/>
      <c r="I4" s="3"/>
    </row>
    <row r="5" s="1" customFormat="1" ht="18" customHeight="1" spans="1:9">
      <c r="A5" s="5">
        <v>2</v>
      </c>
      <c r="B5" s="24" t="s">
        <v>93</v>
      </c>
      <c r="C5" s="24" t="s">
        <v>787</v>
      </c>
      <c r="D5" s="24" t="s">
        <v>33</v>
      </c>
      <c r="E5" s="25">
        <v>42</v>
      </c>
      <c r="F5" s="5"/>
      <c r="G5" s="5"/>
      <c r="H5" s="6"/>
      <c r="I5" s="3"/>
    </row>
    <row r="6" s="1" customFormat="1" ht="18" customHeight="1" spans="1:9">
      <c r="A6" s="5">
        <v>3</v>
      </c>
      <c r="B6" s="24" t="s">
        <v>788</v>
      </c>
      <c r="C6" s="24" t="s">
        <v>789</v>
      </c>
      <c r="D6" s="24" t="s">
        <v>33</v>
      </c>
      <c r="E6" s="25">
        <v>4</v>
      </c>
      <c r="F6" s="5"/>
      <c r="G6" s="5"/>
      <c r="H6" s="6"/>
      <c r="I6" s="3"/>
    </row>
    <row r="7" s="1" customFormat="1" ht="18" customHeight="1" spans="1:9">
      <c r="A7" s="5">
        <v>4</v>
      </c>
      <c r="B7" s="24" t="s">
        <v>790</v>
      </c>
      <c r="C7" s="24" t="s">
        <v>791</v>
      </c>
      <c r="D7" s="24" t="s">
        <v>33</v>
      </c>
      <c r="E7" s="25">
        <v>19</v>
      </c>
      <c r="F7" s="5"/>
      <c r="G7" s="5"/>
      <c r="H7" s="6"/>
      <c r="I7" s="3"/>
    </row>
    <row r="8" s="1" customFormat="1" ht="18" customHeight="1" spans="1:9">
      <c r="A8" s="5">
        <v>5</v>
      </c>
      <c r="B8" s="24" t="s">
        <v>792</v>
      </c>
      <c r="C8" s="24" t="s">
        <v>789</v>
      </c>
      <c r="D8" s="24" t="s">
        <v>33</v>
      </c>
      <c r="E8" s="25">
        <v>1</v>
      </c>
      <c r="F8" s="5"/>
      <c r="G8" s="5"/>
      <c r="H8" s="6"/>
      <c r="I8" s="3"/>
    </row>
    <row r="9" s="1" customFormat="1" ht="18" customHeight="1" spans="1:9">
      <c r="A9" s="5">
        <v>6</v>
      </c>
      <c r="B9" s="24" t="s">
        <v>793</v>
      </c>
      <c r="C9" s="24" t="s">
        <v>791</v>
      </c>
      <c r="D9" s="24" t="s">
        <v>33</v>
      </c>
      <c r="E9" s="25">
        <v>36</v>
      </c>
      <c r="F9" s="5"/>
      <c r="G9" s="5"/>
      <c r="H9" s="6"/>
      <c r="I9" s="3"/>
    </row>
    <row r="10" s="1" customFormat="1" ht="18" customHeight="1" spans="1:9">
      <c r="A10" s="5">
        <v>7</v>
      </c>
      <c r="B10" s="24" t="s">
        <v>794</v>
      </c>
      <c r="C10" s="24" t="s">
        <v>795</v>
      </c>
      <c r="D10" s="24" t="s">
        <v>33</v>
      </c>
      <c r="E10" s="25">
        <v>3</v>
      </c>
      <c r="F10" s="5"/>
      <c r="G10" s="5"/>
      <c r="H10" s="6"/>
      <c r="I10" s="3"/>
    </row>
    <row r="11" s="1" customFormat="1" ht="18" customHeight="1" spans="1:9">
      <c r="A11" s="5">
        <v>8</v>
      </c>
      <c r="B11" s="24" t="s">
        <v>796</v>
      </c>
      <c r="C11" s="24" t="s">
        <v>797</v>
      </c>
      <c r="D11" s="24" t="s">
        <v>33</v>
      </c>
      <c r="E11" s="25">
        <v>12</v>
      </c>
      <c r="F11" s="5"/>
      <c r="G11" s="5"/>
      <c r="H11" s="6"/>
      <c r="I11" s="3"/>
    </row>
    <row r="12" s="1" customFormat="1" ht="18" customHeight="1" spans="1:9">
      <c r="A12" s="5">
        <v>9</v>
      </c>
      <c r="B12" s="24" t="s">
        <v>798</v>
      </c>
      <c r="C12" s="24" t="s">
        <v>799</v>
      </c>
      <c r="D12" s="24" t="s">
        <v>33</v>
      </c>
      <c r="E12" s="25">
        <v>1</v>
      </c>
      <c r="F12" s="5"/>
      <c r="G12" s="5"/>
      <c r="H12" s="6"/>
      <c r="I12" s="3"/>
    </row>
    <row r="13" s="1" customFormat="1" ht="18" customHeight="1" spans="1:9">
      <c r="A13" s="5">
        <v>10</v>
      </c>
      <c r="B13" s="24" t="s">
        <v>800</v>
      </c>
      <c r="C13" s="24" t="s">
        <v>801</v>
      </c>
      <c r="D13" s="24" t="s">
        <v>33</v>
      </c>
      <c r="E13" s="25">
        <v>2</v>
      </c>
      <c r="F13" s="5"/>
      <c r="G13" s="5"/>
      <c r="H13" s="6"/>
      <c r="I13" s="3"/>
    </row>
    <row r="14" s="1" customFormat="1" ht="18" customHeight="1" spans="1:9">
      <c r="A14" s="5">
        <v>11</v>
      </c>
      <c r="B14" s="24" t="s">
        <v>802</v>
      </c>
      <c r="C14" s="24" t="s">
        <v>803</v>
      </c>
      <c r="D14" s="24" t="s">
        <v>33</v>
      </c>
      <c r="E14" s="25">
        <v>2</v>
      </c>
      <c r="F14" s="5"/>
      <c r="G14" s="5"/>
      <c r="H14" s="6"/>
      <c r="I14" s="3"/>
    </row>
    <row r="15" s="1" customFormat="1" ht="18" customHeight="1" spans="1:9">
      <c r="A15" s="5">
        <v>12</v>
      </c>
      <c r="B15" s="24" t="s">
        <v>437</v>
      </c>
      <c r="C15" s="24" t="s">
        <v>804</v>
      </c>
      <c r="D15" s="24" t="s">
        <v>33</v>
      </c>
      <c r="E15" s="25">
        <v>1</v>
      </c>
      <c r="F15" s="5"/>
      <c r="G15" s="5"/>
      <c r="H15" s="6"/>
      <c r="I15" s="3"/>
    </row>
    <row r="16" s="1" customFormat="1" ht="18" customHeight="1" spans="1:9">
      <c r="A16" s="5">
        <v>13</v>
      </c>
      <c r="B16" s="24" t="s">
        <v>439</v>
      </c>
      <c r="C16" s="24" t="s">
        <v>805</v>
      </c>
      <c r="D16" s="24" t="s">
        <v>33</v>
      </c>
      <c r="E16" s="25">
        <v>0</v>
      </c>
      <c r="F16" s="5"/>
      <c r="G16" s="5"/>
      <c r="H16" s="6"/>
      <c r="I16" s="3"/>
    </row>
    <row r="17" s="1" customFormat="1" ht="18" customHeight="1" spans="1:9">
      <c r="A17" s="5">
        <v>14</v>
      </c>
      <c r="B17" s="24" t="s">
        <v>806</v>
      </c>
      <c r="C17" s="24" t="s">
        <v>805</v>
      </c>
      <c r="D17" s="24" t="s">
        <v>33</v>
      </c>
      <c r="E17" s="25">
        <v>22</v>
      </c>
      <c r="F17" s="5"/>
      <c r="G17" s="5"/>
      <c r="H17" s="6"/>
      <c r="I17" s="3"/>
    </row>
    <row r="18" s="1" customFormat="1" ht="18" customHeight="1" spans="1:9">
      <c r="A18" s="5">
        <v>15</v>
      </c>
      <c r="B18" s="24" t="s">
        <v>549</v>
      </c>
      <c r="C18" s="24" t="s">
        <v>807</v>
      </c>
      <c r="D18" s="24" t="s">
        <v>33</v>
      </c>
      <c r="E18" s="25">
        <v>4</v>
      </c>
      <c r="F18" s="5"/>
      <c r="G18" s="5"/>
      <c r="H18" s="6"/>
      <c r="I18" s="3"/>
    </row>
    <row r="19" s="1" customFormat="1" ht="18" customHeight="1" spans="1:9">
      <c r="A19" s="5">
        <v>16</v>
      </c>
      <c r="B19" s="24" t="s">
        <v>551</v>
      </c>
      <c r="C19" s="24" t="s">
        <v>808</v>
      </c>
      <c r="D19" s="24" t="s">
        <v>33</v>
      </c>
      <c r="E19" s="25">
        <v>27</v>
      </c>
      <c r="F19" s="5"/>
      <c r="G19" s="5"/>
      <c r="H19" s="6"/>
      <c r="I19" s="3"/>
    </row>
    <row r="20" s="1" customFormat="1" ht="18" customHeight="1" spans="1:9">
      <c r="A20" s="5">
        <v>17</v>
      </c>
      <c r="B20" s="24" t="s">
        <v>809</v>
      </c>
      <c r="C20" s="24" t="s">
        <v>810</v>
      </c>
      <c r="D20" s="24" t="s">
        <v>33</v>
      </c>
      <c r="E20" s="25">
        <v>1</v>
      </c>
      <c r="F20" s="5"/>
      <c r="G20" s="5"/>
      <c r="H20" s="6"/>
      <c r="I20" s="3"/>
    </row>
    <row r="21" s="1" customFormat="1" ht="18" customHeight="1" spans="1:9">
      <c r="A21" s="5">
        <v>18</v>
      </c>
      <c r="B21" s="24" t="s">
        <v>37</v>
      </c>
      <c r="C21" s="24" t="s">
        <v>811</v>
      </c>
      <c r="D21" s="24" t="s">
        <v>33</v>
      </c>
      <c r="E21" s="25">
        <v>118</v>
      </c>
      <c r="F21" s="5"/>
      <c r="G21" s="5"/>
      <c r="H21" s="6"/>
      <c r="I21" s="3"/>
    </row>
    <row r="22" s="1" customFormat="1" ht="18" customHeight="1" spans="1:9">
      <c r="A22" s="5">
        <v>19</v>
      </c>
      <c r="B22" s="24" t="s">
        <v>812</v>
      </c>
      <c r="C22" s="24" t="s">
        <v>813</v>
      </c>
      <c r="D22" s="24" t="s">
        <v>33</v>
      </c>
      <c r="E22" s="25">
        <v>111</v>
      </c>
      <c r="F22" s="5"/>
      <c r="G22" s="5"/>
      <c r="H22" s="6"/>
      <c r="I22" s="3"/>
    </row>
    <row r="23" s="1" customFormat="1" ht="18" customHeight="1" spans="1:9">
      <c r="A23" s="5">
        <v>20</v>
      </c>
      <c r="B23" s="24" t="s">
        <v>114</v>
      </c>
      <c r="C23" s="24" t="s">
        <v>814</v>
      </c>
      <c r="D23" s="24" t="s">
        <v>33</v>
      </c>
      <c r="E23" s="25">
        <v>17</v>
      </c>
      <c r="F23" s="5"/>
      <c r="G23" s="5"/>
      <c r="H23" s="6"/>
      <c r="I23" s="3"/>
    </row>
    <row r="24" s="1" customFormat="1" ht="18" customHeight="1" spans="1:9">
      <c r="A24" s="5">
        <v>21</v>
      </c>
      <c r="B24" s="24" t="s">
        <v>815</v>
      </c>
      <c r="C24" s="24" t="s">
        <v>814</v>
      </c>
      <c r="D24" s="24" t="s">
        <v>33</v>
      </c>
      <c r="E24" s="25">
        <v>11</v>
      </c>
      <c r="F24" s="5"/>
      <c r="G24" s="5"/>
      <c r="H24" s="6"/>
      <c r="I24" s="3"/>
    </row>
    <row r="25" s="1" customFormat="1" ht="18" customHeight="1" spans="1:9">
      <c r="A25" s="5">
        <v>22</v>
      </c>
      <c r="B25" s="24" t="s">
        <v>816</v>
      </c>
      <c r="C25" s="24" t="s">
        <v>817</v>
      </c>
      <c r="D25" s="24" t="s">
        <v>33</v>
      </c>
      <c r="E25" s="25">
        <v>3</v>
      </c>
      <c r="F25" s="5"/>
      <c r="G25" s="5"/>
      <c r="H25" s="6"/>
      <c r="I25" s="3"/>
    </row>
    <row r="26" s="1" customFormat="1" ht="18" customHeight="1" spans="1:9">
      <c r="A26" s="5">
        <v>23</v>
      </c>
      <c r="B26" s="24" t="s">
        <v>818</v>
      </c>
      <c r="C26" s="24" t="s">
        <v>819</v>
      </c>
      <c r="D26" s="24" t="s">
        <v>33</v>
      </c>
      <c r="E26" s="25">
        <v>17</v>
      </c>
      <c r="F26" s="5"/>
      <c r="G26" s="5"/>
      <c r="H26" s="6"/>
      <c r="I26" s="3"/>
    </row>
    <row r="27" s="1" customFormat="1" ht="18" customHeight="1" spans="1:9">
      <c r="A27" s="5">
        <v>24</v>
      </c>
      <c r="B27" s="24" t="s">
        <v>106</v>
      </c>
      <c r="C27" s="24" t="s">
        <v>814</v>
      </c>
      <c r="D27" s="24" t="s">
        <v>33</v>
      </c>
      <c r="E27" s="25">
        <v>32</v>
      </c>
      <c r="F27" s="5"/>
      <c r="G27" s="5"/>
      <c r="H27" s="6"/>
      <c r="I27" s="3"/>
    </row>
    <row r="28" s="1" customFormat="1" ht="18" customHeight="1" spans="1:9">
      <c r="A28" s="5">
        <v>25</v>
      </c>
      <c r="B28" s="24" t="s">
        <v>55</v>
      </c>
      <c r="C28" s="24" t="s">
        <v>820</v>
      </c>
      <c r="D28" s="24" t="s">
        <v>33</v>
      </c>
      <c r="E28" s="25">
        <v>52</v>
      </c>
      <c r="F28" s="5"/>
      <c r="G28" s="5"/>
      <c r="H28" s="6"/>
      <c r="I28" s="3"/>
    </row>
    <row r="29" s="1" customFormat="1" ht="18" customHeight="1" spans="1:9">
      <c r="A29" s="5">
        <v>26</v>
      </c>
      <c r="B29" s="24" t="s">
        <v>179</v>
      </c>
      <c r="C29" s="24" t="s">
        <v>821</v>
      </c>
      <c r="D29" s="24" t="s">
        <v>33</v>
      </c>
      <c r="E29" s="25">
        <v>42</v>
      </c>
      <c r="F29" s="5"/>
      <c r="G29" s="5"/>
      <c r="H29" s="6"/>
      <c r="I29" s="3"/>
    </row>
    <row r="30" s="1" customFormat="1" ht="18" customHeight="1" spans="1:9">
      <c r="A30" s="5">
        <v>27</v>
      </c>
      <c r="B30" s="24" t="s">
        <v>822</v>
      </c>
      <c r="C30" s="24" t="s">
        <v>823</v>
      </c>
      <c r="D30" s="24" t="s">
        <v>33</v>
      </c>
      <c r="E30" s="25">
        <v>30</v>
      </c>
      <c r="F30" s="5"/>
      <c r="G30" s="5"/>
      <c r="H30" s="6"/>
      <c r="I30" s="3"/>
    </row>
    <row r="31" s="1" customFormat="1" ht="18" customHeight="1" spans="1:9">
      <c r="A31" s="5">
        <v>28</v>
      </c>
      <c r="B31" s="24" t="s">
        <v>65</v>
      </c>
      <c r="C31" s="24" t="s">
        <v>824</v>
      </c>
      <c r="D31" s="24" t="s">
        <v>33</v>
      </c>
      <c r="E31" s="25">
        <v>36</v>
      </c>
      <c r="F31" s="5"/>
      <c r="G31" s="5"/>
      <c r="H31" s="6"/>
      <c r="I31" s="3"/>
    </row>
    <row r="32" s="1" customFormat="1" ht="18" customHeight="1" spans="1:9">
      <c r="A32" s="5">
        <v>29</v>
      </c>
      <c r="B32" s="24" t="s">
        <v>63</v>
      </c>
      <c r="C32" s="24" t="s">
        <v>825</v>
      </c>
      <c r="D32" s="24" t="s">
        <v>33</v>
      </c>
      <c r="E32" s="25">
        <v>58</v>
      </c>
      <c r="F32" s="5"/>
      <c r="G32" s="5"/>
      <c r="H32" s="6"/>
      <c r="I32" s="3"/>
    </row>
    <row r="33" s="1" customFormat="1" ht="18" customHeight="1" spans="1:9">
      <c r="A33" s="5">
        <v>30</v>
      </c>
      <c r="B33" s="24" t="s">
        <v>67</v>
      </c>
      <c r="C33" s="24" t="s">
        <v>826</v>
      </c>
      <c r="D33" s="24" t="s">
        <v>33</v>
      </c>
      <c r="E33" s="25">
        <v>7</v>
      </c>
      <c r="F33" s="5"/>
      <c r="G33" s="5"/>
      <c r="H33" s="6"/>
      <c r="I33" s="3"/>
    </row>
    <row r="34" s="1" customFormat="1" ht="18" customHeight="1" spans="1:9">
      <c r="A34" s="5">
        <v>31</v>
      </c>
      <c r="B34" s="24" t="s">
        <v>102</v>
      </c>
      <c r="C34" s="24" t="s">
        <v>827</v>
      </c>
      <c r="D34" s="24" t="s">
        <v>33</v>
      </c>
      <c r="E34" s="25">
        <v>11</v>
      </c>
      <c r="F34" s="5"/>
      <c r="G34" s="5"/>
      <c r="H34" s="6"/>
      <c r="I34" s="3"/>
    </row>
    <row r="35" s="1" customFormat="1" ht="18" customHeight="1" spans="1:9">
      <c r="A35" s="5">
        <v>32</v>
      </c>
      <c r="B35" s="24" t="s">
        <v>104</v>
      </c>
      <c r="C35" s="24" t="s">
        <v>826</v>
      </c>
      <c r="D35" s="24" t="s">
        <v>33</v>
      </c>
      <c r="E35" s="25">
        <v>19</v>
      </c>
      <c r="F35" s="5"/>
      <c r="G35" s="5"/>
      <c r="H35" s="6"/>
      <c r="I35" s="3"/>
    </row>
    <row r="36" s="1" customFormat="1" ht="18" customHeight="1" spans="1:9">
      <c r="A36" s="5">
        <v>33</v>
      </c>
      <c r="B36" s="24" t="s">
        <v>828</v>
      </c>
      <c r="C36" s="24" t="s">
        <v>826</v>
      </c>
      <c r="D36" s="24" t="s">
        <v>33</v>
      </c>
      <c r="E36" s="25">
        <v>12</v>
      </c>
      <c r="F36" s="5"/>
      <c r="G36" s="5"/>
      <c r="H36" s="6"/>
      <c r="I36" s="3"/>
    </row>
    <row r="37" s="1" customFormat="1" ht="18" customHeight="1" spans="1:9">
      <c r="A37" s="5">
        <v>34</v>
      </c>
      <c r="B37" s="24" t="s">
        <v>112</v>
      </c>
      <c r="C37" s="24" t="s">
        <v>829</v>
      </c>
      <c r="D37" s="24" t="s">
        <v>33</v>
      </c>
      <c r="E37" s="25">
        <v>13</v>
      </c>
      <c r="F37" s="5"/>
      <c r="G37" s="5"/>
      <c r="H37" s="6"/>
      <c r="I37" s="3"/>
    </row>
    <row r="38" s="1" customFormat="1" ht="18" customHeight="1" spans="1:9">
      <c r="A38" s="5">
        <v>35</v>
      </c>
      <c r="B38" s="24" t="s">
        <v>830</v>
      </c>
      <c r="C38" s="24" t="s">
        <v>826</v>
      </c>
      <c r="D38" s="24" t="s">
        <v>33</v>
      </c>
      <c r="E38" s="25">
        <v>10</v>
      </c>
      <c r="F38" s="5"/>
      <c r="G38" s="5"/>
      <c r="H38" s="6"/>
      <c r="I38" s="3"/>
    </row>
    <row r="39" s="1" customFormat="1" ht="18" customHeight="1" spans="1:9">
      <c r="A39" s="5">
        <v>36</v>
      </c>
      <c r="B39" s="24" t="s">
        <v>831</v>
      </c>
      <c r="C39" s="24" t="s">
        <v>832</v>
      </c>
      <c r="D39" s="24" t="s">
        <v>33</v>
      </c>
      <c r="E39" s="25">
        <v>12</v>
      </c>
      <c r="F39" s="5"/>
      <c r="G39" s="5"/>
      <c r="H39" s="6"/>
      <c r="I39" s="3"/>
    </row>
    <row r="40" s="1" customFormat="1" ht="18" customHeight="1" spans="1:9">
      <c r="A40" s="5">
        <v>37</v>
      </c>
      <c r="B40" s="24" t="s">
        <v>358</v>
      </c>
      <c r="C40" s="24" t="s">
        <v>832</v>
      </c>
      <c r="D40" s="24" t="s">
        <v>33</v>
      </c>
      <c r="E40" s="25">
        <v>13</v>
      </c>
      <c r="F40" s="5"/>
      <c r="G40" s="5"/>
      <c r="H40" s="6"/>
      <c r="I40" s="3"/>
    </row>
    <row r="41" s="1" customFormat="1" ht="18" customHeight="1" spans="1:9">
      <c r="A41" s="5">
        <v>38</v>
      </c>
      <c r="B41" s="24" t="s">
        <v>833</v>
      </c>
      <c r="C41" s="24" t="s">
        <v>834</v>
      </c>
      <c r="D41" s="24" t="s">
        <v>117</v>
      </c>
      <c r="E41" s="26">
        <v>0</v>
      </c>
      <c r="F41" s="5"/>
      <c r="G41" s="5"/>
      <c r="H41" s="6"/>
      <c r="I41" s="3"/>
    </row>
    <row r="42" s="1" customFormat="1" ht="18" customHeight="1" spans="1:9">
      <c r="A42" s="5">
        <v>39</v>
      </c>
      <c r="B42" s="24" t="s">
        <v>493</v>
      </c>
      <c r="C42" s="24" t="s">
        <v>835</v>
      </c>
      <c r="D42" s="24" t="s">
        <v>117</v>
      </c>
      <c r="E42" s="26">
        <v>56.8</v>
      </c>
      <c r="F42" s="5"/>
      <c r="G42" s="5"/>
      <c r="H42" s="6"/>
      <c r="I42" s="3"/>
    </row>
    <row r="43" s="1" customFormat="1" ht="18" customHeight="1" spans="1:9">
      <c r="A43" s="5">
        <v>40</v>
      </c>
      <c r="B43" s="24" t="s">
        <v>206</v>
      </c>
      <c r="C43" s="24" t="s">
        <v>836</v>
      </c>
      <c r="D43" s="24" t="s">
        <v>117</v>
      </c>
      <c r="E43" s="26">
        <v>800</v>
      </c>
      <c r="F43" s="5"/>
      <c r="G43" s="5"/>
      <c r="H43" s="6"/>
      <c r="I43" s="3"/>
    </row>
    <row r="44" s="1" customFormat="1" ht="18" customHeight="1" spans="1:9">
      <c r="A44" s="5">
        <v>41</v>
      </c>
      <c r="B44" s="24" t="s">
        <v>72</v>
      </c>
      <c r="C44" s="24" t="s">
        <v>836</v>
      </c>
      <c r="D44" s="24" t="s">
        <v>117</v>
      </c>
      <c r="E44" s="26">
        <v>954</v>
      </c>
      <c r="F44" s="5"/>
      <c r="G44" s="5"/>
      <c r="H44" s="6"/>
      <c r="I44" s="3"/>
    </row>
    <row r="45" s="1" customFormat="1" ht="18" customHeight="1" spans="1:9">
      <c r="A45" s="5">
        <v>42</v>
      </c>
      <c r="B45" s="24" t="s">
        <v>83</v>
      </c>
      <c r="C45" s="24" t="s">
        <v>837</v>
      </c>
      <c r="D45" s="24" t="s">
        <v>117</v>
      </c>
      <c r="E45" s="26">
        <v>1179.32</v>
      </c>
      <c r="F45" s="5"/>
      <c r="G45" s="5"/>
      <c r="H45" s="6"/>
      <c r="I45" s="3"/>
    </row>
    <row r="46" s="1" customFormat="1" ht="18" customHeight="1" spans="1:9">
      <c r="A46" s="5">
        <v>43</v>
      </c>
      <c r="B46" s="24" t="s">
        <v>121</v>
      </c>
      <c r="C46" s="24" t="s">
        <v>838</v>
      </c>
      <c r="D46" s="24" t="s">
        <v>117</v>
      </c>
      <c r="E46" s="26">
        <v>80</v>
      </c>
      <c r="F46" s="5"/>
      <c r="G46" s="5"/>
      <c r="H46" s="6"/>
      <c r="I46" s="3"/>
    </row>
    <row r="47" s="1" customFormat="1" ht="24" customHeight="1" spans="1:9">
      <c r="A47" s="5">
        <v>44</v>
      </c>
      <c r="B47" s="24" t="s">
        <v>839</v>
      </c>
      <c r="C47" s="24" t="s">
        <v>840</v>
      </c>
      <c r="D47" s="24" t="s">
        <v>117</v>
      </c>
      <c r="E47" s="26">
        <v>212</v>
      </c>
      <c r="F47" s="5"/>
      <c r="G47" s="5"/>
      <c r="H47" s="6"/>
      <c r="I47" s="3"/>
    </row>
    <row r="48" s="1" customFormat="1" ht="18" customHeight="1" spans="1:9">
      <c r="A48" s="5">
        <v>45</v>
      </c>
      <c r="B48" s="24" t="s">
        <v>271</v>
      </c>
      <c r="C48" s="24" t="s">
        <v>841</v>
      </c>
      <c r="D48" s="24" t="s">
        <v>117</v>
      </c>
      <c r="E48" s="26">
        <v>882</v>
      </c>
      <c r="F48" s="5"/>
      <c r="G48" s="5"/>
      <c r="H48" s="6"/>
      <c r="I48" s="3"/>
    </row>
    <row r="49" s="1" customFormat="1" ht="18" customHeight="1" spans="1:9">
      <c r="A49" s="5">
        <v>46</v>
      </c>
      <c r="B49" s="24" t="s">
        <v>657</v>
      </c>
      <c r="C49" s="24" t="s">
        <v>834</v>
      </c>
      <c r="D49" s="24" t="s">
        <v>117</v>
      </c>
      <c r="E49" s="26">
        <v>0</v>
      </c>
      <c r="F49" s="5"/>
      <c r="G49" s="5"/>
      <c r="H49" s="6"/>
      <c r="I49" s="3"/>
    </row>
    <row r="50" s="1" customFormat="1" ht="18" customHeight="1" spans="1:9">
      <c r="A50" s="5">
        <v>47</v>
      </c>
      <c r="B50" s="24" t="s">
        <v>842</v>
      </c>
      <c r="C50" s="24" t="s">
        <v>834</v>
      </c>
      <c r="D50" s="24" t="s">
        <v>117</v>
      </c>
      <c r="E50" s="26">
        <v>0</v>
      </c>
      <c r="F50" s="5"/>
      <c r="G50" s="5"/>
      <c r="H50" s="6"/>
      <c r="I50" s="3"/>
    </row>
    <row r="51" s="1" customFormat="1" ht="18" customHeight="1" spans="1:9">
      <c r="A51" s="5">
        <v>48</v>
      </c>
      <c r="B51" s="24" t="s">
        <v>843</v>
      </c>
      <c r="C51" s="24" t="s">
        <v>844</v>
      </c>
      <c r="D51" s="24" t="s">
        <v>117</v>
      </c>
      <c r="E51" s="26">
        <v>34</v>
      </c>
      <c r="F51" s="5"/>
      <c r="G51" s="5"/>
      <c r="H51" s="6"/>
      <c r="I51" s="3"/>
    </row>
    <row r="52" s="1" customFormat="1" ht="18" customHeight="1" spans="1:9">
      <c r="A52" s="5">
        <v>49</v>
      </c>
      <c r="B52" s="24" t="s">
        <v>845</v>
      </c>
      <c r="C52" s="24" t="s">
        <v>846</v>
      </c>
      <c r="D52" s="24" t="s">
        <v>117</v>
      </c>
      <c r="E52" s="26">
        <v>188</v>
      </c>
      <c r="F52" s="5"/>
      <c r="G52" s="5"/>
      <c r="H52" s="6"/>
      <c r="I52" s="3"/>
    </row>
    <row r="53" s="1" customFormat="1" ht="18" customHeight="1" spans="1:9">
      <c r="A53" s="5">
        <v>50</v>
      </c>
      <c r="B53" s="24" t="s">
        <v>847</v>
      </c>
      <c r="C53" s="24" t="s">
        <v>848</v>
      </c>
      <c r="D53" s="24" t="s">
        <v>117</v>
      </c>
      <c r="E53" s="26">
        <v>0</v>
      </c>
      <c r="F53" s="5"/>
      <c r="G53" s="5"/>
      <c r="H53" s="6"/>
      <c r="I53" s="3"/>
    </row>
    <row r="54" s="1" customFormat="1" ht="18" customHeight="1" spans="1:9">
      <c r="A54" s="5">
        <v>51</v>
      </c>
      <c r="B54" s="24" t="s">
        <v>849</v>
      </c>
      <c r="C54" s="24" t="s">
        <v>850</v>
      </c>
      <c r="D54" s="24" t="s">
        <v>117</v>
      </c>
      <c r="E54" s="26">
        <v>170</v>
      </c>
      <c r="F54" s="5"/>
      <c r="G54" s="5"/>
      <c r="H54" s="6"/>
      <c r="I54" s="3"/>
    </row>
    <row r="55" s="1" customFormat="1" ht="18" customHeight="1" spans="1:9">
      <c r="A55" s="5">
        <v>52</v>
      </c>
      <c r="B55" s="24" t="s">
        <v>851</v>
      </c>
      <c r="C55" s="24" t="s">
        <v>852</v>
      </c>
      <c r="D55" s="24" t="s">
        <v>117</v>
      </c>
      <c r="E55" s="26">
        <v>0</v>
      </c>
      <c r="F55" s="5"/>
      <c r="G55" s="5"/>
      <c r="H55" s="6"/>
      <c r="I55" s="3"/>
    </row>
    <row r="56" s="1" customFormat="1" ht="18" customHeight="1" spans="1:9">
      <c r="A56" s="5">
        <v>53</v>
      </c>
      <c r="B56" s="24" t="s">
        <v>853</v>
      </c>
      <c r="C56" s="24" t="s">
        <v>854</v>
      </c>
      <c r="D56" s="24" t="s">
        <v>117</v>
      </c>
      <c r="E56" s="26">
        <v>478</v>
      </c>
      <c r="F56" s="5"/>
      <c r="G56" s="5"/>
      <c r="H56" s="6"/>
      <c r="I56" s="3"/>
    </row>
    <row r="57" s="1" customFormat="1" ht="18" customHeight="1" spans="1:9">
      <c r="A57" s="5">
        <v>54</v>
      </c>
      <c r="B57" s="24" t="s">
        <v>366</v>
      </c>
      <c r="C57" s="24" t="s">
        <v>855</v>
      </c>
      <c r="D57" s="24" t="s">
        <v>117</v>
      </c>
      <c r="E57" s="26">
        <v>1035</v>
      </c>
      <c r="F57" s="5"/>
      <c r="G57" s="5"/>
      <c r="H57" s="6"/>
      <c r="I57" s="3"/>
    </row>
    <row r="58" s="1" customFormat="1" ht="28" customHeight="1" spans="1:9">
      <c r="A58" s="5">
        <v>55</v>
      </c>
      <c r="B58" s="24" t="s">
        <v>856</v>
      </c>
      <c r="C58" s="24" t="s">
        <v>857</v>
      </c>
      <c r="D58" s="24" t="s">
        <v>117</v>
      </c>
      <c r="E58" s="26">
        <v>10929.6</v>
      </c>
      <c r="F58" s="5"/>
      <c r="G58" s="5"/>
      <c r="H58" s="6"/>
      <c r="I58" s="3"/>
    </row>
    <row r="59" s="1" customFormat="1" ht="18" customHeight="1" spans="1:9">
      <c r="A59" s="21" t="s">
        <v>858</v>
      </c>
      <c r="B59" s="22"/>
      <c r="C59" s="22"/>
      <c r="D59" s="22"/>
      <c r="E59" s="22"/>
      <c r="F59" s="22"/>
      <c r="G59" s="22"/>
      <c r="H59" s="23"/>
      <c r="I59" s="3"/>
    </row>
    <row r="60" s="1" customFormat="1" ht="18" customHeight="1" spans="1:9">
      <c r="A60" s="5">
        <v>56</v>
      </c>
      <c r="B60" s="27" t="s">
        <v>91</v>
      </c>
      <c r="C60" s="28" t="s">
        <v>859</v>
      </c>
      <c r="D60" s="27" t="s">
        <v>33</v>
      </c>
      <c r="E60" s="27">
        <v>2</v>
      </c>
      <c r="F60" s="5"/>
      <c r="G60" s="5"/>
      <c r="H60" s="6"/>
      <c r="I60" s="3"/>
    </row>
    <row r="61" s="1" customFormat="1" ht="18" customHeight="1" spans="1:9">
      <c r="A61" s="5">
        <v>57</v>
      </c>
      <c r="B61" s="27" t="s">
        <v>93</v>
      </c>
      <c r="C61" s="28" t="s">
        <v>860</v>
      </c>
      <c r="D61" s="27" t="s">
        <v>33</v>
      </c>
      <c r="E61" s="27">
        <v>7</v>
      </c>
      <c r="F61" s="5"/>
      <c r="G61" s="5"/>
      <c r="H61" s="6"/>
      <c r="I61" s="3"/>
    </row>
    <row r="62" s="1" customFormat="1" ht="18" customHeight="1" spans="1:9">
      <c r="A62" s="5">
        <v>58</v>
      </c>
      <c r="B62" s="27" t="s">
        <v>861</v>
      </c>
      <c r="C62" s="28" t="s">
        <v>862</v>
      </c>
      <c r="D62" s="27" t="s">
        <v>33</v>
      </c>
      <c r="E62" s="27">
        <f>16-1-1</f>
        <v>14</v>
      </c>
      <c r="F62" s="5"/>
      <c r="G62" s="5"/>
      <c r="H62" s="6"/>
      <c r="I62" s="3"/>
    </row>
    <row r="63" s="1" customFormat="1" ht="18" customHeight="1" spans="1:9">
      <c r="A63" s="5">
        <v>59</v>
      </c>
      <c r="B63" s="27" t="s">
        <v>863</v>
      </c>
      <c r="C63" s="28" t="s">
        <v>864</v>
      </c>
      <c r="D63" s="27" t="s">
        <v>33</v>
      </c>
      <c r="E63" s="27">
        <v>56</v>
      </c>
      <c r="F63" s="5"/>
      <c r="G63" s="5"/>
      <c r="H63" s="6"/>
      <c r="I63" s="3"/>
    </row>
    <row r="64" s="1" customFormat="1" ht="18" customHeight="1" spans="1:9">
      <c r="A64" s="5">
        <v>60</v>
      </c>
      <c r="B64" s="27" t="s">
        <v>138</v>
      </c>
      <c r="C64" s="28" t="s">
        <v>865</v>
      </c>
      <c r="D64" s="27" t="s">
        <v>33</v>
      </c>
      <c r="E64" s="27">
        <v>66</v>
      </c>
      <c r="F64" s="5"/>
      <c r="G64" s="5"/>
      <c r="H64" s="6"/>
      <c r="I64" s="3"/>
    </row>
    <row r="65" s="1" customFormat="1" ht="18" customHeight="1" spans="1:9">
      <c r="A65" s="5">
        <v>61</v>
      </c>
      <c r="B65" s="27" t="s">
        <v>812</v>
      </c>
      <c r="C65" s="28" t="s">
        <v>866</v>
      </c>
      <c r="D65" s="27" t="s">
        <v>33</v>
      </c>
      <c r="E65" s="27">
        <v>64</v>
      </c>
      <c r="F65" s="5"/>
      <c r="G65" s="5"/>
      <c r="H65" s="6"/>
      <c r="I65" s="3"/>
    </row>
    <row r="66" s="1" customFormat="1" ht="18" customHeight="1" spans="1:9">
      <c r="A66" s="5">
        <v>62</v>
      </c>
      <c r="B66" s="27" t="s">
        <v>97</v>
      </c>
      <c r="C66" s="28" t="s">
        <v>867</v>
      </c>
      <c r="D66" s="27" t="s">
        <v>33</v>
      </c>
      <c r="E66" s="27">
        <v>509</v>
      </c>
      <c r="F66" s="5"/>
      <c r="G66" s="5"/>
      <c r="H66" s="6"/>
      <c r="I66" s="3"/>
    </row>
    <row r="67" s="1" customFormat="1" ht="18" customHeight="1" spans="1:9">
      <c r="A67" s="5">
        <v>63</v>
      </c>
      <c r="B67" s="27" t="s">
        <v>815</v>
      </c>
      <c r="C67" s="29" t="s">
        <v>868</v>
      </c>
      <c r="D67" s="27" t="s">
        <v>33</v>
      </c>
      <c r="E67" s="27">
        <f>154-1-2-2</f>
        <v>149</v>
      </c>
      <c r="F67" s="5"/>
      <c r="G67" s="5"/>
      <c r="H67" s="6"/>
      <c r="I67" s="3"/>
    </row>
    <row r="68" s="1" customFormat="1" ht="18" customHeight="1" spans="1:9">
      <c r="A68" s="5">
        <v>64</v>
      </c>
      <c r="B68" s="27" t="s">
        <v>869</v>
      </c>
      <c r="C68" s="28" t="s">
        <v>870</v>
      </c>
      <c r="D68" s="27" t="s">
        <v>33</v>
      </c>
      <c r="E68" s="27">
        <v>24</v>
      </c>
      <c r="F68" s="5"/>
      <c r="G68" s="5"/>
      <c r="H68" s="6"/>
      <c r="I68" s="3"/>
    </row>
    <row r="69" s="1" customFormat="1" ht="18" customHeight="1" spans="1:9">
      <c r="A69" s="5">
        <v>65</v>
      </c>
      <c r="B69" s="27" t="s">
        <v>110</v>
      </c>
      <c r="C69" s="28" t="s">
        <v>871</v>
      </c>
      <c r="D69" s="27" t="s">
        <v>33</v>
      </c>
      <c r="E69" s="27">
        <v>4</v>
      </c>
      <c r="F69" s="5"/>
      <c r="G69" s="5"/>
      <c r="H69" s="6"/>
      <c r="I69" s="3"/>
    </row>
    <row r="70" s="1" customFormat="1" ht="18" customHeight="1" spans="1:9">
      <c r="A70" s="5">
        <v>66</v>
      </c>
      <c r="B70" s="27" t="s">
        <v>55</v>
      </c>
      <c r="C70" s="28" t="s">
        <v>872</v>
      </c>
      <c r="D70" s="27" t="s">
        <v>33</v>
      </c>
      <c r="E70" s="27">
        <v>105</v>
      </c>
      <c r="F70" s="5"/>
      <c r="G70" s="5"/>
      <c r="H70" s="6"/>
      <c r="I70" s="3"/>
    </row>
    <row r="71" s="1" customFormat="1" ht="18" customHeight="1" spans="1:9">
      <c r="A71" s="5">
        <v>67</v>
      </c>
      <c r="B71" s="27" t="s">
        <v>106</v>
      </c>
      <c r="C71" s="28" t="s">
        <v>871</v>
      </c>
      <c r="D71" s="27" t="s">
        <v>33</v>
      </c>
      <c r="E71" s="27">
        <v>109</v>
      </c>
      <c r="F71" s="5"/>
      <c r="G71" s="5"/>
      <c r="H71" s="6"/>
      <c r="I71" s="3"/>
    </row>
    <row r="72" s="1" customFormat="1" ht="18" customHeight="1" spans="1:9">
      <c r="A72" s="5">
        <v>68</v>
      </c>
      <c r="B72" s="27" t="s">
        <v>82</v>
      </c>
      <c r="C72" s="28" t="s">
        <v>873</v>
      </c>
      <c r="D72" s="27" t="s">
        <v>33</v>
      </c>
      <c r="E72" s="27">
        <v>347</v>
      </c>
      <c r="F72" s="5"/>
      <c r="G72" s="5"/>
      <c r="H72" s="6"/>
      <c r="I72" s="3"/>
    </row>
    <row r="73" s="1" customFormat="1" ht="18" customHeight="1" spans="1:9">
      <c r="A73" s="5">
        <v>69</v>
      </c>
      <c r="B73" s="27" t="s">
        <v>358</v>
      </c>
      <c r="C73" s="28" t="s">
        <v>874</v>
      </c>
      <c r="D73" s="27" t="s">
        <v>33</v>
      </c>
      <c r="E73" s="27">
        <f>32-2-2-2-2</f>
        <v>24</v>
      </c>
      <c r="F73" s="5"/>
      <c r="G73" s="5"/>
      <c r="H73" s="6"/>
      <c r="I73" s="3"/>
    </row>
    <row r="74" s="1" customFormat="1" ht="18" customHeight="1" spans="1:9">
      <c r="A74" s="5">
        <v>70</v>
      </c>
      <c r="B74" s="27" t="s">
        <v>112</v>
      </c>
      <c r="C74" s="28" t="s">
        <v>875</v>
      </c>
      <c r="D74" s="27" t="s">
        <v>33</v>
      </c>
      <c r="E74" s="27">
        <v>83</v>
      </c>
      <c r="F74" s="5"/>
      <c r="G74" s="5"/>
      <c r="H74" s="6"/>
      <c r="I74" s="3"/>
    </row>
    <row r="75" s="1" customFormat="1" ht="18" customHeight="1" spans="1:9">
      <c r="A75" s="5">
        <v>71</v>
      </c>
      <c r="B75" s="27" t="s">
        <v>271</v>
      </c>
      <c r="C75" s="28" t="s">
        <v>876</v>
      </c>
      <c r="D75" s="30" t="s">
        <v>30</v>
      </c>
      <c r="E75" s="31">
        <f>226-5</f>
        <v>221</v>
      </c>
      <c r="F75" s="5"/>
      <c r="G75" s="5"/>
      <c r="H75" s="6"/>
      <c r="I75" s="3"/>
    </row>
    <row r="76" s="1" customFormat="1" ht="18" customHeight="1" spans="1:9">
      <c r="A76" s="5">
        <v>72</v>
      </c>
      <c r="B76" s="28" t="s">
        <v>877</v>
      </c>
      <c r="C76" s="27" t="s">
        <v>876</v>
      </c>
      <c r="D76" s="30" t="s">
        <v>30</v>
      </c>
      <c r="E76" s="31">
        <f>335-10</f>
        <v>325</v>
      </c>
      <c r="F76" s="5"/>
      <c r="G76" s="5"/>
      <c r="H76" s="6"/>
      <c r="I76" s="3"/>
    </row>
    <row r="77" s="1" customFormat="1" ht="18" customHeight="1" spans="1:9">
      <c r="A77" s="5">
        <v>73</v>
      </c>
      <c r="B77" s="27" t="s">
        <v>206</v>
      </c>
      <c r="C77" s="28" t="s">
        <v>878</v>
      </c>
      <c r="D77" s="30" t="s">
        <v>30</v>
      </c>
      <c r="E77" s="31">
        <v>2000</v>
      </c>
      <c r="F77" s="5"/>
      <c r="G77" s="5"/>
      <c r="H77" s="6"/>
      <c r="I77" s="3"/>
    </row>
    <row r="78" s="1" customFormat="1" ht="18" customHeight="1" spans="1:9">
      <c r="A78" s="5">
        <v>74</v>
      </c>
      <c r="B78" s="27" t="s">
        <v>83</v>
      </c>
      <c r="C78" s="27" t="s">
        <v>876</v>
      </c>
      <c r="D78" s="30" t="s">
        <v>30</v>
      </c>
      <c r="E78" s="31">
        <v>592.44</v>
      </c>
      <c r="F78" s="5"/>
      <c r="G78" s="5"/>
      <c r="H78" s="6"/>
      <c r="I78" s="3"/>
    </row>
    <row r="79" s="1" customFormat="1" ht="18" customHeight="1" spans="1:9">
      <c r="A79" s="5">
        <v>75</v>
      </c>
      <c r="B79" s="28" t="s">
        <v>879</v>
      </c>
      <c r="C79" s="28" t="s">
        <v>880</v>
      </c>
      <c r="D79" s="27" t="s">
        <v>30</v>
      </c>
      <c r="E79" s="31">
        <v>0</v>
      </c>
      <c r="F79" s="5"/>
      <c r="G79" s="5"/>
      <c r="H79" s="6"/>
      <c r="I79" s="3"/>
    </row>
    <row r="80" s="1" customFormat="1" ht="18" customHeight="1" spans="1:9">
      <c r="A80" s="5">
        <v>76</v>
      </c>
      <c r="B80" s="27" t="s">
        <v>195</v>
      </c>
      <c r="C80" s="27" t="s">
        <v>881</v>
      </c>
      <c r="D80" s="30" t="s">
        <v>30</v>
      </c>
      <c r="E80" s="31">
        <v>2</v>
      </c>
      <c r="F80" s="5"/>
      <c r="G80" s="5"/>
      <c r="H80" s="6"/>
      <c r="I80" s="3"/>
    </row>
    <row r="81" s="1" customFormat="1" ht="18" customHeight="1" spans="1:9">
      <c r="A81" s="5">
        <v>77</v>
      </c>
      <c r="B81" s="27" t="s">
        <v>72</v>
      </c>
      <c r="C81" s="28" t="s">
        <v>882</v>
      </c>
      <c r="D81" s="30" t="s">
        <v>30</v>
      </c>
      <c r="E81" s="31">
        <v>1210.42</v>
      </c>
      <c r="F81" s="5"/>
      <c r="G81" s="5"/>
      <c r="H81" s="6"/>
      <c r="I81" s="3"/>
    </row>
    <row r="82" s="1" customFormat="1" ht="18" customHeight="1" spans="1:9">
      <c r="A82" s="5">
        <v>78</v>
      </c>
      <c r="B82" s="27" t="s">
        <v>121</v>
      </c>
      <c r="C82" s="28" t="s">
        <v>883</v>
      </c>
      <c r="D82" s="27" t="s">
        <v>30</v>
      </c>
      <c r="E82" s="31">
        <v>509.5</v>
      </c>
      <c r="F82" s="5"/>
      <c r="G82" s="5"/>
      <c r="H82" s="6"/>
      <c r="I82" s="3"/>
    </row>
    <row r="83" s="1" customFormat="1" ht="18" customHeight="1" spans="1:9">
      <c r="A83" s="5">
        <v>79</v>
      </c>
      <c r="B83" s="27" t="s">
        <v>884</v>
      </c>
      <c r="C83" s="28" t="s">
        <v>885</v>
      </c>
      <c r="D83" s="30" t="s">
        <v>30</v>
      </c>
      <c r="E83" s="31">
        <v>20</v>
      </c>
      <c r="F83" s="5"/>
      <c r="G83" s="5"/>
      <c r="H83" s="6"/>
      <c r="I83" s="3"/>
    </row>
    <row r="84" s="1" customFormat="1" ht="18" customHeight="1" spans="1:9">
      <c r="A84" s="5">
        <v>80</v>
      </c>
      <c r="B84" s="27" t="s">
        <v>886</v>
      </c>
      <c r="C84" s="27" t="s">
        <v>887</v>
      </c>
      <c r="D84" s="27" t="s">
        <v>30</v>
      </c>
      <c r="E84" s="31">
        <v>72.5</v>
      </c>
      <c r="F84" s="5"/>
      <c r="G84" s="5"/>
      <c r="H84" s="6"/>
      <c r="I84" s="3"/>
    </row>
    <row r="85" s="1" customFormat="1" ht="18" customHeight="1" spans="1:9">
      <c r="A85" s="5">
        <v>81</v>
      </c>
      <c r="B85" s="27" t="s">
        <v>126</v>
      </c>
      <c r="C85" s="27" t="s">
        <v>888</v>
      </c>
      <c r="D85" s="30" t="s">
        <v>30</v>
      </c>
      <c r="E85" s="31">
        <f>3177.5-125</f>
        <v>3052.5</v>
      </c>
      <c r="F85" s="5"/>
      <c r="G85" s="5"/>
      <c r="H85" s="6"/>
      <c r="I85" s="3"/>
    </row>
    <row r="86" s="1" customFormat="1" ht="18" customHeight="1" spans="1:9">
      <c r="A86" s="5">
        <v>82</v>
      </c>
      <c r="B86" s="28" t="s">
        <v>889</v>
      </c>
      <c r="C86" s="27"/>
      <c r="D86" s="30" t="s">
        <v>30</v>
      </c>
      <c r="E86" s="31">
        <v>30624.24</v>
      </c>
      <c r="F86" s="5"/>
      <c r="G86" s="5"/>
      <c r="H86" s="6"/>
      <c r="I86" s="3"/>
    </row>
    <row r="87" s="1" customFormat="1" ht="18" customHeight="1" spans="1:9">
      <c r="A87" s="5">
        <v>83</v>
      </c>
      <c r="B87" s="27" t="s">
        <v>336</v>
      </c>
      <c r="C87" s="27"/>
      <c r="D87" s="30" t="s">
        <v>30</v>
      </c>
      <c r="E87" s="31">
        <v>9943.57</v>
      </c>
      <c r="F87" s="5"/>
      <c r="G87" s="5"/>
      <c r="H87" s="6"/>
      <c r="I87" s="3"/>
    </row>
    <row r="88" s="1" customFormat="1" ht="18" customHeight="1" spans="1:9">
      <c r="A88" s="21" t="s">
        <v>890</v>
      </c>
      <c r="B88" s="22"/>
      <c r="C88" s="22"/>
      <c r="D88" s="22"/>
      <c r="E88" s="22"/>
      <c r="F88" s="22"/>
      <c r="G88" s="22"/>
      <c r="H88" s="23"/>
      <c r="I88" s="3"/>
    </row>
    <row r="89" s="1" customFormat="1" ht="33" customHeight="1" spans="1:9">
      <c r="A89" s="5">
        <v>84</v>
      </c>
      <c r="B89" s="32" t="s">
        <v>37</v>
      </c>
      <c r="C89" s="33" t="s">
        <v>891</v>
      </c>
      <c r="D89" s="34" t="s">
        <v>33</v>
      </c>
      <c r="E89" s="34">
        <v>48</v>
      </c>
      <c r="F89" s="5"/>
      <c r="G89" s="5"/>
      <c r="H89" s="6"/>
      <c r="I89" s="3"/>
    </row>
    <row r="90" s="1" customFormat="1" ht="34" customHeight="1" spans="1:9">
      <c r="A90" s="5">
        <v>85</v>
      </c>
      <c r="B90" s="32" t="s">
        <v>44</v>
      </c>
      <c r="C90" s="33" t="s">
        <v>892</v>
      </c>
      <c r="D90" s="34" t="s">
        <v>33</v>
      </c>
      <c r="E90" s="34">
        <f>43-2</f>
        <v>41</v>
      </c>
      <c r="F90" s="5"/>
      <c r="G90" s="5"/>
      <c r="H90" s="6"/>
      <c r="I90" s="3"/>
    </row>
    <row r="91" s="1" customFormat="1" ht="27" customHeight="1" spans="1:9">
      <c r="A91" s="5">
        <v>86</v>
      </c>
      <c r="B91" s="32" t="s">
        <v>893</v>
      </c>
      <c r="C91" s="33" t="s">
        <v>894</v>
      </c>
      <c r="D91" s="34" t="s">
        <v>33</v>
      </c>
      <c r="E91" s="34">
        <v>2</v>
      </c>
      <c r="F91" s="5"/>
      <c r="G91" s="5"/>
      <c r="H91" s="6"/>
      <c r="I91" s="3"/>
    </row>
    <row r="92" s="1" customFormat="1" ht="39" customHeight="1" spans="1:9">
      <c r="A92" s="5">
        <v>87</v>
      </c>
      <c r="B92" s="32" t="s">
        <v>244</v>
      </c>
      <c r="C92" s="33" t="s">
        <v>895</v>
      </c>
      <c r="D92" s="34" t="s">
        <v>33</v>
      </c>
      <c r="E92" s="34">
        <v>1</v>
      </c>
      <c r="F92" s="5"/>
      <c r="G92" s="5"/>
      <c r="H92" s="6"/>
      <c r="I92" s="3"/>
    </row>
    <row r="93" s="1" customFormat="1" ht="30" customHeight="1" spans="1:9">
      <c r="A93" s="5">
        <v>88</v>
      </c>
      <c r="B93" s="35" t="s">
        <v>36</v>
      </c>
      <c r="C93" s="36" t="s">
        <v>896</v>
      </c>
      <c r="D93" s="37" t="s">
        <v>33</v>
      </c>
      <c r="E93" s="37">
        <v>26</v>
      </c>
      <c r="F93" s="5"/>
      <c r="G93" s="5"/>
      <c r="H93" s="6"/>
      <c r="I93" s="3"/>
    </row>
    <row r="94" s="1" customFormat="1" ht="30" customHeight="1" spans="1:9">
      <c r="A94" s="5">
        <v>89</v>
      </c>
      <c r="B94" s="38" t="s">
        <v>549</v>
      </c>
      <c r="C94" s="39" t="s">
        <v>897</v>
      </c>
      <c r="D94" s="34" t="s">
        <v>33</v>
      </c>
      <c r="E94" s="34">
        <v>5</v>
      </c>
      <c r="F94" s="5"/>
      <c r="G94" s="5"/>
      <c r="H94" s="6"/>
      <c r="I94" s="3"/>
    </row>
    <row r="95" s="1" customFormat="1" ht="30" customHeight="1" spans="1:9">
      <c r="A95" s="5">
        <v>90</v>
      </c>
      <c r="B95" s="40" t="s">
        <v>551</v>
      </c>
      <c r="C95" s="41" t="s">
        <v>898</v>
      </c>
      <c r="D95" s="42" t="s">
        <v>33</v>
      </c>
      <c r="E95" s="42">
        <v>12</v>
      </c>
      <c r="F95" s="5"/>
      <c r="G95" s="5"/>
      <c r="H95" s="6"/>
      <c r="I95" s="3"/>
    </row>
    <row r="96" s="1" customFormat="1" ht="30" customHeight="1" spans="1:9">
      <c r="A96" s="5">
        <v>91</v>
      </c>
      <c r="B96" s="32" t="s">
        <v>899</v>
      </c>
      <c r="C96" s="33" t="s">
        <v>900</v>
      </c>
      <c r="D96" s="34" t="s">
        <v>33</v>
      </c>
      <c r="E96" s="34">
        <v>87</v>
      </c>
      <c r="F96" s="5"/>
      <c r="G96" s="5"/>
      <c r="H96" s="6"/>
      <c r="I96" s="3"/>
    </row>
    <row r="97" s="1" customFormat="1" ht="28" customHeight="1" spans="1:9">
      <c r="A97" s="5">
        <v>92</v>
      </c>
      <c r="B97" s="32" t="s">
        <v>901</v>
      </c>
      <c r="C97" s="33" t="s">
        <v>902</v>
      </c>
      <c r="D97" s="34" t="s">
        <v>33</v>
      </c>
      <c r="E97" s="34">
        <v>47</v>
      </c>
      <c r="F97" s="5"/>
      <c r="G97" s="5"/>
      <c r="H97" s="6"/>
      <c r="I97" s="3"/>
    </row>
    <row r="98" s="1" customFormat="1" ht="28" customHeight="1" spans="1:9">
      <c r="A98" s="5">
        <v>93</v>
      </c>
      <c r="B98" s="32" t="s">
        <v>903</v>
      </c>
      <c r="C98" s="33" t="s">
        <v>904</v>
      </c>
      <c r="D98" s="34" t="s">
        <v>33</v>
      </c>
      <c r="E98" s="34">
        <v>168</v>
      </c>
      <c r="F98" s="5"/>
      <c r="G98" s="5"/>
      <c r="H98" s="6"/>
      <c r="I98" s="3"/>
    </row>
    <row r="99" s="1" customFormat="1" ht="28" customHeight="1" spans="1:9">
      <c r="A99" s="5">
        <v>94</v>
      </c>
      <c r="B99" s="35" t="s">
        <v>437</v>
      </c>
      <c r="C99" s="36" t="s">
        <v>905</v>
      </c>
      <c r="D99" s="37" t="s">
        <v>33</v>
      </c>
      <c r="E99" s="37">
        <f>44-2</f>
        <v>42</v>
      </c>
      <c r="F99" s="5"/>
      <c r="G99" s="5"/>
      <c r="H99" s="6"/>
      <c r="I99" s="3"/>
    </row>
    <row r="100" s="1" customFormat="1" ht="28" customHeight="1" spans="1:9">
      <c r="A100" s="5">
        <v>95</v>
      </c>
      <c r="B100" s="38" t="s">
        <v>439</v>
      </c>
      <c r="C100" s="39" t="s">
        <v>906</v>
      </c>
      <c r="D100" s="34" t="s">
        <v>33</v>
      </c>
      <c r="E100" s="34">
        <v>14</v>
      </c>
      <c r="F100" s="5"/>
      <c r="G100" s="5"/>
      <c r="H100" s="6"/>
      <c r="I100" s="3"/>
    </row>
    <row r="101" s="1" customFormat="1" ht="28" customHeight="1" spans="1:9">
      <c r="A101" s="5">
        <v>96</v>
      </c>
      <c r="B101" s="38" t="s">
        <v>240</v>
      </c>
      <c r="C101" s="39" t="s">
        <v>896</v>
      </c>
      <c r="D101" s="34" t="s">
        <v>33</v>
      </c>
      <c r="E101" s="34">
        <v>2</v>
      </c>
      <c r="F101" s="5"/>
      <c r="G101" s="5"/>
      <c r="H101" s="6"/>
      <c r="I101" s="3"/>
    </row>
    <row r="102" s="1" customFormat="1" ht="28" customHeight="1" spans="1:9">
      <c r="A102" s="5">
        <v>97</v>
      </c>
      <c r="B102" s="40" t="s">
        <v>478</v>
      </c>
      <c r="C102" s="41" t="s">
        <v>907</v>
      </c>
      <c r="D102" s="34" t="s">
        <v>33</v>
      </c>
      <c r="E102" s="34">
        <f>149-2</f>
        <v>147</v>
      </c>
      <c r="F102" s="5"/>
      <c r="G102" s="5"/>
      <c r="H102" s="6"/>
      <c r="I102" s="3"/>
    </row>
    <row r="103" s="1" customFormat="1" ht="29" customHeight="1" spans="1:9">
      <c r="A103" s="5">
        <v>98</v>
      </c>
      <c r="B103" s="32" t="s">
        <v>55</v>
      </c>
      <c r="C103" s="33" t="s">
        <v>908</v>
      </c>
      <c r="D103" s="34" t="s">
        <v>33</v>
      </c>
      <c r="E103" s="34">
        <v>212</v>
      </c>
      <c r="F103" s="5"/>
      <c r="G103" s="5"/>
      <c r="H103" s="6"/>
      <c r="I103" s="3"/>
    </row>
    <row r="104" s="1" customFormat="1" ht="27" customHeight="1" spans="1:9">
      <c r="A104" s="5">
        <v>99</v>
      </c>
      <c r="B104" s="32" t="s">
        <v>909</v>
      </c>
      <c r="C104" s="33" t="s">
        <v>910</v>
      </c>
      <c r="D104" s="34" t="s">
        <v>33</v>
      </c>
      <c r="E104" s="34">
        <v>32</v>
      </c>
      <c r="F104" s="5"/>
      <c r="G104" s="5"/>
      <c r="H104" s="6"/>
      <c r="I104" s="3"/>
    </row>
    <row r="105" s="1" customFormat="1" ht="27" customHeight="1" spans="1:9">
      <c r="A105" s="5">
        <v>100</v>
      </c>
      <c r="B105" s="32" t="s">
        <v>911</v>
      </c>
      <c r="C105" s="33" t="s">
        <v>912</v>
      </c>
      <c r="D105" s="34" t="s">
        <v>33</v>
      </c>
      <c r="E105" s="34">
        <v>12</v>
      </c>
      <c r="F105" s="5"/>
      <c r="G105" s="5"/>
      <c r="H105" s="6"/>
      <c r="I105" s="3"/>
    </row>
    <row r="106" s="1" customFormat="1" ht="27" customHeight="1" spans="1:9">
      <c r="A106" s="5">
        <v>101</v>
      </c>
      <c r="B106" s="32" t="s">
        <v>913</v>
      </c>
      <c r="C106" s="33" t="s">
        <v>914</v>
      </c>
      <c r="D106" s="34" t="s">
        <v>33</v>
      </c>
      <c r="E106" s="34">
        <v>32</v>
      </c>
      <c r="F106" s="5"/>
      <c r="G106" s="5"/>
      <c r="H106" s="6"/>
      <c r="I106" s="3"/>
    </row>
    <row r="107" s="1" customFormat="1" ht="26" customHeight="1" spans="1:9">
      <c r="A107" s="5">
        <v>102</v>
      </c>
      <c r="B107" s="32" t="s">
        <v>102</v>
      </c>
      <c r="C107" s="33" t="s">
        <v>915</v>
      </c>
      <c r="D107" s="34" t="s">
        <v>33</v>
      </c>
      <c r="E107" s="34">
        <v>41</v>
      </c>
      <c r="F107" s="5"/>
      <c r="G107" s="5"/>
      <c r="H107" s="6"/>
      <c r="I107" s="3"/>
    </row>
    <row r="108" s="1" customFormat="1" ht="21" customHeight="1" spans="1:9">
      <c r="A108" s="5">
        <v>103</v>
      </c>
      <c r="B108" s="32" t="s">
        <v>916</v>
      </c>
      <c r="C108" s="33" t="s">
        <v>915</v>
      </c>
      <c r="D108" s="34" t="s">
        <v>33</v>
      </c>
      <c r="E108" s="34">
        <v>24</v>
      </c>
      <c r="F108" s="5"/>
      <c r="G108" s="5"/>
      <c r="H108" s="6"/>
      <c r="I108" s="3"/>
    </row>
    <row r="109" s="1" customFormat="1" ht="21" customHeight="1" spans="1:9">
      <c r="A109" s="5">
        <v>104</v>
      </c>
      <c r="B109" s="32" t="s">
        <v>917</v>
      </c>
      <c r="C109" s="33" t="s">
        <v>915</v>
      </c>
      <c r="D109" s="34" t="s">
        <v>33</v>
      </c>
      <c r="E109" s="34">
        <v>65</v>
      </c>
      <c r="F109" s="5"/>
      <c r="G109" s="5"/>
      <c r="H109" s="6"/>
      <c r="I109" s="3"/>
    </row>
    <row r="110" s="1" customFormat="1" ht="21" customHeight="1" spans="1:9">
      <c r="A110" s="5">
        <v>105</v>
      </c>
      <c r="B110" s="5" t="s">
        <v>664</v>
      </c>
      <c r="C110" s="43" t="s">
        <v>918</v>
      </c>
      <c r="D110" s="34" t="s">
        <v>33</v>
      </c>
      <c r="E110" s="34">
        <v>73</v>
      </c>
      <c r="F110" s="5"/>
      <c r="G110" s="5"/>
      <c r="H110" s="6"/>
      <c r="I110" s="3"/>
    </row>
    <row r="111" s="1" customFormat="1" ht="31" customHeight="1" spans="1:9">
      <c r="A111" s="5">
        <v>106</v>
      </c>
      <c r="B111" s="32" t="s">
        <v>83</v>
      </c>
      <c r="C111" s="33" t="s">
        <v>919</v>
      </c>
      <c r="D111" s="34" t="s">
        <v>117</v>
      </c>
      <c r="E111" s="44">
        <v>2600.4</v>
      </c>
      <c r="F111" s="5"/>
      <c r="G111" s="5"/>
      <c r="H111" s="6"/>
      <c r="I111" s="3"/>
    </row>
    <row r="112" s="1" customFormat="1" ht="31" customHeight="1" spans="1:9">
      <c r="A112" s="5">
        <v>107</v>
      </c>
      <c r="B112" s="32" t="s">
        <v>206</v>
      </c>
      <c r="C112" s="33" t="s">
        <v>920</v>
      </c>
      <c r="D112" s="34" t="s">
        <v>117</v>
      </c>
      <c r="E112" s="34">
        <v>1791.14</v>
      </c>
      <c r="F112" s="5"/>
      <c r="G112" s="5"/>
      <c r="H112" s="6"/>
      <c r="I112" s="3"/>
    </row>
    <row r="113" s="1" customFormat="1" ht="31" customHeight="1" spans="1:9">
      <c r="A113" s="5">
        <v>108</v>
      </c>
      <c r="B113" s="32" t="s">
        <v>72</v>
      </c>
      <c r="C113" s="33" t="s">
        <v>919</v>
      </c>
      <c r="D113" s="34" t="s">
        <v>117</v>
      </c>
      <c r="E113" s="34">
        <v>2060.51</v>
      </c>
      <c r="F113" s="5"/>
      <c r="G113" s="5"/>
      <c r="H113" s="6"/>
      <c r="I113" s="3"/>
    </row>
    <row r="114" s="1" customFormat="1" ht="31" customHeight="1" spans="1:9">
      <c r="A114" s="5">
        <v>109</v>
      </c>
      <c r="B114" s="32" t="s">
        <v>921</v>
      </c>
      <c r="C114" s="33" t="s">
        <v>922</v>
      </c>
      <c r="D114" s="34" t="s">
        <v>117</v>
      </c>
      <c r="E114" s="34">
        <v>2894.17</v>
      </c>
      <c r="F114" s="5"/>
      <c r="G114" s="5"/>
      <c r="H114" s="6"/>
      <c r="I114" s="3"/>
    </row>
    <row r="115" s="1" customFormat="1" ht="31" customHeight="1" spans="1:9">
      <c r="A115" s="5">
        <v>110</v>
      </c>
      <c r="B115" s="32" t="s">
        <v>558</v>
      </c>
      <c r="C115" s="33" t="s">
        <v>923</v>
      </c>
      <c r="D115" s="34" t="s">
        <v>117</v>
      </c>
      <c r="E115" s="34">
        <v>816.98</v>
      </c>
      <c r="F115" s="5"/>
      <c r="G115" s="5"/>
      <c r="H115" s="6"/>
      <c r="I115" s="3"/>
    </row>
    <row r="116" s="1" customFormat="1" ht="31" customHeight="1" spans="1:9">
      <c r="A116" s="5">
        <v>111</v>
      </c>
      <c r="B116" s="32" t="s">
        <v>924</v>
      </c>
      <c r="C116" s="45" t="s">
        <v>925</v>
      </c>
      <c r="D116" s="34" t="s">
        <v>117</v>
      </c>
      <c r="E116" s="34">
        <v>14550.09</v>
      </c>
      <c r="F116" s="5"/>
      <c r="G116" s="5"/>
      <c r="H116" s="6"/>
      <c r="I116" s="3"/>
    </row>
    <row r="117" s="1" customFormat="1" ht="31" customHeight="1" spans="1:9">
      <c r="A117" s="21" t="s">
        <v>926</v>
      </c>
      <c r="B117" s="22"/>
      <c r="C117" s="22"/>
      <c r="D117" s="22"/>
      <c r="E117" s="22"/>
      <c r="F117" s="22"/>
      <c r="G117" s="22"/>
      <c r="H117" s="23"/>
      <c r="I117" s="3"/>
    </row>
    <row r="118" s="1" customFormat="1" ht="21" customHeight="1" spans="1:9">
      <c r="A118" s="5">
        <v>112</v>
      </c>
      <c r="B118" s="7" t="s">
        <v>126</v>
      </c>
      <c r="C118" s="7" t="s">
        <v>927</v>
      </c>
      <c r="D118" s="7" t="s">
        <v>928</v>
      </c>
      <c r="E118" s="46">
        <f>109782.5-72.5</f>
        <v>109710</v>
      </c>
      <c r="F118" s="47"/>
      <c r="G118" s="47"/>
      <c r="H118" s="48"/>
      <c r="I118" s="3"/>
    </row>
    <row r="119" s="1" customFormat="1" ht="21" customHeight="1" spans="1:9">
      <c r="A119" s="5">
        <v>113</v>
      </c>
      <c r="B119" s="7" t="s">
        <v>34</v>
      </c>
      <c r="C119" s="7" t="s">
        <v>929</v>
      </c>
      <c r="D119" s="7" t="s">
        <v>33</v>
      </c>
      <c r="E119" s="49">
        <f>2190-4-2</f>
        <v>2184</v>
      </c>
      <c r="F119" s="47"/>
      <c r="G119" s="47"/>
      <c r="H119" s="48"/>
      <c r="I119" s="3"/>
    </row>
    <row r="120" s="1" customFormat="1" ht="21" customHeight="1" spans="1:9">
      <c r="A120" s="5">
        <v>114</v>
      </c>
      <c r="B120" s="7" t="s">
        <v>930</v>
      </c>
      <c r="C120" s="7" t="s">
        <v>931</v>
      </c>
      <c r="D120" s="7" t="s">
        <v>33</v>
      </c>
      <c r="E120" s="49">
        <v>267</v>
      </c>
      <c r="F120" s="47"/>
      <c r="G120" s="47"/>
      <c r="H120" s="48"/>
      <c r="I120" s="3"/>
    </row>
    <row r="121" s="1" customFormat="1" ht="21" customHeight="1" spans="1:9">
      <c r="A121" s="5">
        <v>115</v>
      </c>
      <c r="B121" s="7" t="s">
        <v>812</v>
      </c>
      <c r="C121" s="7" t="s">
        <v>932</v>
      </c>
      <c r="D121" s="7" t="s">
        <v>33</v>
      </c>
      <c r="E121" s="49">
        <v>7991</v>
      </c>
      <c r="F121" s="47"/>
      <c r="G121" s="47"/>
      <c r="H121" s="48"/>
      <c r="I121" s="3"/>
    </row>
    <row r="122" s="1" customFormat="1" ht="21" customHeight="1" spans="1:9">
      <c r="A122" s="5">
        <v>116</v>
      </c>
      <c r="B122" s="7" t="s">
        <v>299</v>
      </c>
      <c r="C122" s="7" t="s">
        <v>933</v>
      </c>
      <c r="D122" s="7" t="s">
        <v>33</v>
      </c>
      <c r="E122" s="49">
        <v>201</v>
      </c>
      <c r="F122" s="47"/>
      <c r="G122" s="47"/>
      <c r="H122" s="48"/>
      <c r="I122" s="3"/>
    </row>
    <row r="123" s="1" customFormat="1" ht="21" customHeight="1" spans="1:9">
      <c r="A123" s="5">
        <v>117</v>
      </c>
      <c r="B123" s="7" t="s">
        <v>36</v>
      </c>
      <c r="C123" s="7" t="s">
        <v>934</v>
      </c>
      <c r="D123" s="7" t="s">
        <v>33</v>
      </c>
      <c r="E123" s="49">
        <v>1011</v>
      </c>
      <c r="F123" s="47"/>
      <c r="G123" s="47"/>
      <c r="H123" s="48"/>
      <c r="I123" s="3"/>
    </row>
    <row r="124" s="1" customFormat="1" ht="21" customHeight="1" spans="1:9">
      <c r="A124" s="5">
        <v>118</v>
      </c>
      <c r="B124" s="7" t="s">
        <v>80</v>
      </c>
      <c r="C124" s="7" t="s">
        <v>935</v>
      </c>
      <c r="D124" s="7" t="s">
        <v>33</v>
      </c>
      <c r="E124" s="49">
        <v>27</v>
      </c>
      <c r="F124" s="47"/>
      <c r="G124" s="47"/>
      <c r="H124" s="48"/>
      <c r="I124" s="3"/>
    </row>
    <row r="125" s="1" customFormat="1" ht="27" customHeight="1" spans="1:9">
      <c r="A125" s="5">
        <v>119</v>
      </c>
      <c r="B125" s="7" t="s">
        <v>80</v>
      </c>
      <c r="C125" s="7" t="s">
        <v>936</v>
      </c>
      <c r="D125" s="16" t="s">
        <v>33</v>
      </c>
      <c r="E125" s="50">
        <v>326</v>
      </c>
      <c r="F125" s="47"/>
      <c r="G125" s="47"/>
      <c r="H125" s="48"/>
      <c r="I125" s="3"/>
    </row>
    <row r="126" s="1" customFormat="1" ht="27" customHeight="1" spans="1:9">
      <c r="A126" s="5">
        <v>120</v>
      </c>
      <c r="B126" s="7" t="s">
        <v>80</v>
      </c>
      <c r="C126" s="7" t="s">
        <v>937</v>
      </c>
      <c r="D126" s="7" t="s">
        <v>33</v>
      </c>
      <c r="E126" s="49">
        <v>266</v>
      </c>
      <c r="F126" s="47"/>
      <c r="G126" s="47"/>
      <c r="H126" s="48"/>
      <c r="I126" s="3"/>
    </row>
    <row r="127" s="1" customFormat="1" ht="18" customHeight="1" spans="1:9">
      <c r="A127" s="5">
        <v>121</v>
      </c>
      <c r="B127" s="7" t="s">
        <v>393</v>
      </c>
      <c r="C127" s="7" t="s">
        <v>938</v>
      </c>
      <c r="D127" s="7" t="s">
        <v>33</v>
      </c>
      <c r="E127" s="49">
        <v>3150</v>
      </c>
      <c r="F127" s="47"/>
      <c r="G127" s="47"/>
      <c r="H127" s="48"/>
      <c r="I127" s="3"/>
    </row>
    <row r="128" s="1" customFormat="1" ht="27" customHeight="1" spans="1:9">
      <c r="A128" s="5">
        <v>122</v>
      </c>
      <c r="B128" s="7" t="s">
        <v>393</v>
      </c>
      <c r="C128" s="7" t="s">
        <v>939</v>
      </c>
      <c r="D128" s="16" t="s">
        <v>33</v>
      </c>
      <c r="E128" s="49">
        <v>8396</v>
      </c>
      <c r="F128" s="47"/>
      <c r="G128" s="47"/>
      <c r="H128" s="48"/>
      <c r="I128" s="3"/>
    </row>
    <row r="129" s="1" customFormat="1" ht="19" customHeight="1" spans="1:9">
      <c r="A129" s="5">
        <v>123</v>
      </c>
      <c r="B129" s="7" t="s">
        <v>437</v>
      </c>
      <c r="C129" s="7" t="s">
        <v>940</v>
      </c>
      <c r="D129" s="7" t="s">
        <v>33</v>
      </c>
      <c r="E129" s="49">
        <v>10</v>
      </c>
      <c r="F129" s="47"/>
      <c r="G129" s="47"/>
      <c r="H129" s="48"/>
      <c r="I129" s="3"/>
    </row>
    <row r="130" s="1" customFormat="1" ht="19" customHeight="1" spans="1:9">
      <c r="A130" s="5">
        <v>124</v>
      </c>
      <c r="B130" s="7" t="s">
        <v>439</v>
      </c>
      <c r="C130" s="7" t="s">
        <v>941</v>
      </c>
      <c r="D130" s="7" t="s">
        <v>33</v>
      </c>
      <c r="E130" s="49">
        <v>4</v>
      </c>
      <c r="F130" s="47"/>
      <c r="G130" s="47"/>
      <c r="H130" s="48"/>
      <c r="I130" s="3"/>
    </row>
    <row r="131" s="1" customFormat="1" ht="19" customHeight="1" spans="1:9">
      <c r="A131" s="5">
        <v>125</v>
      </c>
      <c r="B131" s="7" t="s">
        <v>441</v>
      </c>
      <c r="C131" s="7" t="s">
        <v>942</v>
      </c>
      <c r="D131" s="7" t="s">
        <v>33</v>
      </c>
      <c r="E131" s="49">
        <v>12</v>
      </c>
      <c r="F131" s="47"/>
      <c r="G131" s="47"/>
      <c r="H131" s="48"/>
      <c r="I131" s="3"/>
    </row>
    <row r="132" s="1" customFormat="1" ht="19" customHeight="1" spans="1:9">
      <c r="A132" s="5">
        <v>126</v>
      </c>
      <c r="B132" s="7" t="s">
        <v>91</v>
      </c>
      <c r="C132" s="7" t="s">
        <v>943</v>
      </c>
      <c r="D132" s="7" t="s">
        <v>33</v>
      </c>
      <c r="E132" s="49">
        <v>40</v>
      </c>
      <c r="F132" s="47"/>
      <c r="G132" s="47"/>
      <c r="H132" s="48"/>
      <c r="I132" s="3"/>
    </row>
    <row r="133" s="1" customFormat="1" ht="19" customHeight="1" spans="1:9">
      <c r="A133" s="5">
        <v>127</v>
      </c>
      <c r="B133" s="7" t="s">
        <v>93</v>
      </c>
      <c r="C133" s="7" t="s">
        <v>944</v>
      </c>
      <c r="D133" s="7" t="s">
        <v>33</v>
      </c>
      <c r="E133" s="49">
        <v>14</v>
      </c>
      <c r="F133" s="5"/>
      <c r="G133" s="5"/>
      <c r="H133" s="51"/>
      <c r="I133" s="3"/>
    </row>
    <row r="134" s="1" customFormat="1" ht="19" customHeight="1" spans="1:9">
      <c r="A134" s="5">
        <v>128</v>
      </c>
      <c r="B134" s="7" t="s">
        <v>31</v>
      </c>
      <c r="C134" s="7" t="s">
        <v>931</v>
      </c>
      <c r="D134" s="7" t="s">
        <v>33</v>
      </c>
      <c r="E134" s="49">
        <v>8</v>
      </c>
      <c r="F134" s="5"/>
      <c r="G134" s="5"/>
      <c r="H134" s="51"/>
      <c r="I134" s="3"/>
    </row>
    <row r="135" s="1" customFormat="1" ht="19" customHeight="1" spans="1:9">
      <c r="A135" s="5">
        <v>129</v>
      </c>
      <c r="B135" s="7" t="s">
        <v>893</v>
      </c>
      <c r="C135" s="7" t="s">
        <v>945</v>
      </c>
      <c r="D135" s="7" t="s">
        <v>33</v>
      </c>
      <c r="E135" s="49">
        <v>82</v>
      </c>
      <c r="F135" s="5"/>
      <c r="G135" s="5"/>
      <c r="H135" s="51"/>
      <c r="I135" s="3"/>
    </row>
    <row r="136" s="1" customFormat="1" ht="19" customHeight="1" spans="1:9">
      <c r="A136" s="5">
        <v>130</v>
      </c>
      <c r="B136" s="7" t="s">
        <v>946</v>
      </c>
      <c r="C136" s="7" t="s">
        <v>947</v>
      </c>
      <c r="D136" s="7" t="s">
        <v>33</v>
      </c>
      <c r="E136" s="49">
        <v>768</v>
      </c>
      <c r="F136" s="5"/>
      <c r="G136" s="5"/>
      <c r="H136" s="51"/>
      <c r="I136" s="3"/>
    </row>
    <row r="137" s="1" customFormat="1" ht="19" customHeight="1" spans="1:9">
      <c r="A137" s="5">
        <v>131</v>
      </c>
      <c r="B137" s="7" t="s">
        <v>138</v>
      </c>
      <c r="C137" s="7" t="s">
        <v>948</v>
      </c>
      <c r="D137" s="7" t="s">
        <v>33</v>
      </c>
      <c r="E137" s="49">
        <v>336</v>
      </c>
      <c r="F137" s="5"/>
      <c r="G137" s="5"/>
      <c r="H137" s="51"/>
      <c r="I137" s="3"/>
    </row>
    <row r="138" s="1" customFormat="1" ht="26" customHeight="1" spans="1:9">
      <c r="A138" s="5">
        <v>132</v>
      </c>
      <c r="B138" s="7" t="s">
        <v>794</v>
      </c>
      <c r="C138" s="7" t="s">
        <v>949</v>
      </c>
      <c r="D138" s="16" t="s">
        <v>33</v>
      </c>
      <c r="E138" s="49">
        <v>30</v>
      </c>
      <c r="F138" s="5"/>
      <c r="G138" s="5"/>
      <c r="H138" s="51"/>
      <c r="I138" s="3"/>
    </row>
    <row r="139" s="1" customFormat="1" ht="26" customHeight="1" spans="1:9">
      <c r="A139" s="5">
        <v>133</v>
      </c>
      <c r="B139" s="7" t="s">
        <v>796</v>
      </c>
      <c r="C139" s="7" t="s">
        <v>950</v>
      </c>
      <c r="D139" s="16" t="s">
        <v>33</v>
      </c>
      <c r="E139" s="49">
        <v>50</v>
      </c>
      <c r="F139" s="5"/>
      <c r="G139" s="5"/>
      <c r="H139" s="51"/>
      <c r="I139" s="3"/>
    </row>
    <row r="140" s="1" customFormat="1" ht="26" customHeight="1" spans="1:9">
      <c r="A140" s="5">
        <v>134</v>
      </c>
      <c r="B140" s="7" t="s">
        <v>951</v>
      </c>
      <c r="C140" s="7" t="s">
        <v>952</v>
      </c>
      <c r="D140" s="16" t="s">
        <v>33</v>
      </c>
      <c r="E140" s="49">
        <v>28</v>
      </c>
      <c r="F140" s="5"/>
      <c r="G140" s="5"/>
      <c r="H140" s="51"/>
      <c r="I140" s="3"/>
    </row>
    <row r="141" s="1" customFormat="1" ht="18" customHeight="1" spans="1:9">
      <c r="A141" s="5">
        <v>135</v>
      </c>
      <c r="B141" s="7" t="s">
        <v>44</v>
      </c>
      <c r="C141" s="7" t="s">
        <v>953</v>
      </c>
      <c r="D141" s="7" t="s">
        <v>33</v>
      </c>
      <c r="E141" s="49">
        <f>33-1</f>
        <v>32</v>
      </c>
      <c r="F141" s="5"/>
      <c r="G141" s="5"/>
      <c r="H141" s="51"/>
      <c r="I141" s="3"/>
    </row>
    <row r="142" s="1" customFormat="1" ht="18" customHeight="1" spans="1:9">
      <c r="A142" s="5">
        <v>136</v>
      </c>
      <c r="B142" s="7" t="s">
        <v>230</v>
      </c>
      <c r="C142" s="7" t="s">
        <v>954</v>
      </c>
      <c r="D142" s="7" t="s">
        <v>33</v>
      </c>
      <c r="E142" s="49">
        <v>61</v>
      </c>
      <c r="F142" s="5"/>
      <c r="G142" s="5"/>
      <c r="H142" s="6"/>
      <c r="I142" s="3"/>
    </row>
    <row r="143" s="1" customFormat="1" ht="18" customHeight="1" spans="1:9">
      <c r="A143" s="5">
        <v>137</v>
      </c>
      <c r="B143" s="7" t="s">
        <v>230</v>
      </c>
      <c r="C143" s="7" t="s">
        <v>955</v>
      </c>
      <c r="D143" s="16" t="s">
        <v>33</v>
      </c>
      <c r="E143" s="49">
        <v>461</v>
      </c>
      <c r="F143" s="5"/>
      <c r="G143" s="5"/>
      <c r="H143" s="6"/>
      <c r="I143" s="3"/>
    </row>
    <row r="144" s="1" customFormat="1" ht="18" customHeight="1" spans="1:9">
      <c r="A144" s="5">
        <v>138</v>
      </c>
      <c r="B144" s="7" t="s">
        <v>956</v>
      </c>
      <c r="C144" s="7" t="s">
        <v>957</v>
      </c>
      <c r="D144" s="7" t="s">
        <v>33</v>
      </c>
      <c r="E144" s="49">
        <v>138</v>
      </c>
      <c r="F144" s="5"/>
      <c r="G144" s="5"/>
      <c r="H144" s="6"/>
      <c r="I144" s="3"/>
    </row>
    <row r="145" s="1" customFormat="1" ht="18" customHeight="1" spans="1:9">
      <c r="A145" s="5">
        <v>139</v>
      </c>
      <c r="B145" s="7" t="s">
        <v>958</v>
      </c>
      <c r="C145" s="7" t="s">
        <v>959</v>
      </c>
      <c r="D145" s="7" t="s">
        <v>33</v>
      </c>
      <c r="E145" s="49">
        <v>599</v>
      </c>
      <c r="F145" s="5"/>
      <c r="G145" s="5"/>
      <c r="H145" s="6"/>
      <c r="I145" s="3"/>
    </row>
    <row r="146" s="1" customFormat="1" ht="26" customHeight="1" spans="1:9">
      <c r="A146" s="5">
        <v>140</v>
      </c>
      <c r="B146" s="7" t="s">
        <v>55</v>
      </c>
      <c r="C146" s="7" t="s">
        <v>960</v>
      </c>
      <c r="D146" s="16" t="s">
        <v>33</v>
      </c>
      <c r="E146" s="50">
        <v>717</v>
      </c>
      <c r="F146" s="5"/>
      <c r="G146" s="5"/>
      <c r="H146" s="6"/>
      <c r="I146" s="3"/>
    </row>
    <row r="147" s="1" customFormat="1" ht="26" customHeight="1" spans="1:9">
      <c r="A147" s="5">
        <v>141</v>
      </c>
      <c r="B147" s="7" t="s">
        <v>55</v>
      </c>
      <c r="C147" s="52" t="s">
        <v>961</v>
      </c>
      <c r="D147" s="16" t="s">
        <v>33</v>
      </c>
      <c r="E147" s="49">
        <v>630</v>
      </c>
      <c r="F147" s="5"/>
      <c r="G147" s="5"/>
      <c r="H147" s="6"/>
      <c r="I147" s="3"/>
    </row>
    <row r="148" s="1" customFormat="1" ht="17" customHeight="1" spans="1:9">
      <c r="A148" s="5">
        <v>142</v>
      </c>
      <c r="B148" s="7" t="s">
        <v>77</v>
      </c>
      <c r="C148" s="7" t="s">
        <v>962</v>
      </c>
      <c r="D148" s="7" t="s">
        <v>33</v>
      </c>
      <c r="E148" s="49">
        <v>10967</v>
      </c>
      <c r="F148" s="5"/>
      <c r="G148" s="5"/>
      <c r="H148" s="6"/>
      <c r="I148" s="3"/>
    </row>
    <row r="149" s="1" customFormat="1" ht="17" customHeight="1" spans="1:9">
      <c r="A149" s="5">
        <v>143</v>
      </c>
      <c r="B149" s="7" t="s">
        <v>179</v>
      </c>
      <c r="C149" s="7" t="s">
        <v>963</v>
      </c>
      <c r="D149" s="7" t="s">
        <v>33</v>
      </c>
      <c r="E149" s="49">
        <v>308</v>
      </c>
      <c r="F149" s="5"/>
      <c r="G149" s="5"/>
      <c r="H149" s="6"/>
      <c r="I149" s="3"/>
    </row>
    <row r="150" s="1" customFormat="1" ht="17" customHeight="1" spans="1:9">
      <c r="A150" s="5">
        <v>144</v>
      </c>
      <c r="B150" s="7" t="s">
        <v>179</v>
      </c>
      <c r="C150" s="7" t="s">
        <v>964</v>
      </c>
      <c r="D150" s="16" t="s">
        <v>33</v>
      </c>
      <c r="E150" s="50">
        <v>10</v>
      </c>
      <c r="F150" s="5"/>
      <c r="G150" s="5"/>
      <c r="H150" s="6"/>
      <c r="I150" s="3"/>
    </row>
    <row r="151" s="1" customFormat="1" ht="17" customHeight="1" spans="1:9">
      <c r="A151" s="5">
        <v>145</v>
      </c>
      <c r="B151" s="7" t="s">
        <v>179</v>
      </c>
      <c r="C151" s="7" t="s">
        <v>965</v>
      </c>
      <c r="D151" s="16" t="s">
        <v>33</v>
      </c>
      <c r="E151" s="49">
        <v>3547</v>
      </c>
      <c r="F151" s="5"/>
      <c r="G151" s="5"/>
      <c r="H151" s="6"/>
      <c r="I151" s="3"/>
    </row>
    <row r="152" s="1" customFormat="1" ht="17" customHeight="1" spans="1:9">
      <c r="A152" s="5">
        <v>146</v>
      </c>
      <c r="B152" s="7" t="s">
        <v>223</v>
      </c>
      <c r="C152" s="7" t="s">
        <v>966</v>
      </c>
      <c r="D152" s="7" t="s">
        <v>33</v>
      </c>
      <c r="E152" s="49">
        <v>97</v>
      </c>
      <c r="F152" s="5"/>
      <c r="G152" s="5"/>
      <c r="H152" s="6"/>
      <c r="I152" s="3"/>
    </row>
    <row r="153" s="1" customFormat="1" ht="17" customHeight="1" spans="1:9">
      <c r="A153" s="5">
        <v>147</v>
      </c>
      <c r="B153" s="7" t="s">
        <v>63</v>
      </c>
      <c r="C153" s="7" t="s">
        <v>967</v>
      </c>
      <c r="D153" s="7" t="s">
        <v>33</v>
      </c>
      <c r="E153" s="49">
        <v>421</v>
      </c>
      <c r="F153" s="5"/>
      <c r="G153" s="5"/>
      <c r="H153" s="6"/>
      <c r="I153" s="3"/>
    </row>
    <row r="154" s="1" customFormat="1" ht="17" customHeight="1" spans="1:9">
      <c r="A154" s="5">
        <v>148</v>
      </c>
      <c r="B154" s="7" t="s">
        <v>51</v>
      </c>
      <c r="C154" s="7" t="s">
        <v>967</v>
      </c>
      <c r="D154" s="7" t="s">
        <v>33</v>
      </c>
      <c r="E154" s="49">
        <v>185</v>
      </c>
      <c r="F154" s="5"/>
      <c r="G154" s="5"/>
      <c r="H154" s="6"/>
      <c r="I154" s="3"/>
    </row>
    <row r="155" s="1" customFormat="1" ht="17" customHeight="1" spans="1:9">
      <c r="A155" s="5">
        <v>149</v>
      </c>
      <c r="B155" s="7" t="s">
        <v>65</v>
      </c>
      <c r="C155" s="7" t="s">
        <v>968</v>
      </c>
      <c r="D155" s="7" t="s">
        <v>33</v>
      </c>
      <c r="E155" s="49">
        <v>456</v>
      </c>
      <c r="F155" s="5"/>
      <c r="G155" s="5"/>
      <c r="H155" s="6"/>
      <c r="I155" s="3"/>
    </row>
    <row r="156" s="1" customFormat="1" ht="17" customHeight="1" spans="1:9">
      <c r="A156" s="5">
        <v>150</v>
      </c>
      <c r="B156" s="7" t="s">
        <v>79</v>
      </c>
      <c r="C156" s="7" t="s">
        <v>969</v>
      </c>
      <c r="D156" s="7" t="s">
        <v>33</v>
      </c>
      <c r="E156" s="49">
        <v>73</v>
      </c>
      <c r="F156" s="5"/>
      <c r="G156" s="5"/>
      <c r="H156" s="6"/>
      <c r="I156" s="3"/>
    </row>
    <row r="157" s="1" customFormat="1" ht="17" customHeight="1" spans="1:9">
      <c r="A157" s="5">
        <v>151</v>
      </c>
      <c r="B157" s="7" t="s">
        <v>545</v>
      </c>
      <c r="C157" s="7" t="s">
        <v>969</v>
      </c>
      <c r="D157" s="7" t="s">
        <v>33</v>
      </c>
      <c r="E157" s="49">
        <f>20595-6</f>
        <v>20589</v>
      </c>
      <c r="F157" s="5"/>
      <c r="G157" s="5"/>
      <c r="H157" s="6"/>
      <c r="I157" s="3"/>
    </row>
    <row r="158" s="1" customFormat="1" ht="17" customHeight="1" spans="1:9">
      <c r="A158" s="5">
        <v>152</v>
      </c>
      <c r="B158" s="7" t="s">
        <v>478</v>
      </c>
      <c r="C158" s="7" t="s">
        <v>970</v>
      </c>
      <c r="D158" s="7" t="s">
        <v>33</v>
      </c>
      <c r="E158" s="49">
        <v>1070</v>
      </c>
      <c r="F158" s="5"/>
      <c r="G158" s="5"/>
      <c r="H158" s="6"/>
      <c r="I158" s="3"/>
    </row>
    <row r="159" s="1" customFormat="1" ht="26" customHeight="1" spans="1:9">
      <c r="A159" s="5">
        <v>153</v>
      </c>
      <c r="B159" s="7" t="s">
        <v>478</v>
      </c>
      <c r="C159" s="7" t="s">
        <v>971</v>
      </c>
      <c r="D159" s="16" t="s">
        <v>33</v>
      </c>
      <c r="E159" s="49">
        <v>10647</v>
      </c>
      <c r="F159" s="5"/>
      <c r="G159" s="5"/>
      <c r="H159" s="6"/>
      <c r="I159" s="3"/>
    </row>
    <row r="160" s="1" customFormat="1" ht="18" customHeight="1" spans="1:9">
      <c r="A160" s="5">
        <v>154</v>
      </c>
      <c r="B160" s="7" t="s">
        <v>70</v>
      </c>
      <c r="C160" s="7" t="s">
        <v>972</v>
      </c>
      <c r="D160" s="7" t="s">
        <v>33</v>
      </c>
      <c r="E160" s="49">
        <v>318</v>
      </c>
      <c r="F160" s="5"/>
      <c r="G160" s="5"/>
      <c r="H160" s="6"/>
      <c r="I160" s="3"/>
    </row>
    <row r="161" s="1" customFormat="1" ht="18" customHeight="1" spans="1:9">
      <c r="A161" s="5">
        <v>155</v>
      </c>
      <c r="B161" s="7" t="s">
        <v>69</v>
      </c>
      <c r="C161" s="7" t="s">
        <v>973</v>
      </c>
      <c r="D161" s="7" t="s">
        <v>33</v>
      </c>
      <c r="E161" s="49">
        <v>12</v>
      </c>
      <c r="F161" s="5"/>
      <c r="G161" s="5"/>
      <c r="H161" s="6"/>
      <c r="I161" s="3"/>
    </row>
    <row r="162" s="1" customFormat="1" ht="18" customHeight="1" spans="1:9">
      <c r="A162" s="5">
        <v>156</v>
      </c>
      <c r="B162" s="7" t="s">
        <v>67</v>
      </c>
      <c r="C162" s="7" t="s">
        <v>962</v>
      </c>
      <c r="D162" s="7" t="s">
        <v>33</v>
      </c>
      <c r="E162" s="49">
        <v>58</v>
      </c>
      <c r="F162" s="5"/>
      <c r="G162" s="5"/>
      <c r="H162" s="6"/>
      <c r="I162" s="3"/>
    </row>
    <row r="163" s="1" customFormat="1" ht="18" customHeight="1" spans="1:9">
      <c r="A163" s="5">
        <v>157</v>
      </c>
      <c r="B163" s="7" t="s">
        <v>102</v>
      </c>
      <c r="C163" s="7" t="s">
        <v>972</v>
      </c>
      <c r="D163" s="7" t="s">
        <v>33</v>
      </c>
      <c r="E163" s="49">
        <v>280</v>
      </c>
      <c r="F163" s="5"/>
      <c r="G163" s="5"/>
      <c r="H163" s="6"/>
      <c r="I163" s="3"/>
    </row>
    <row r="164" s="1" customFormat="1" ht="18" customHeight="1" spans="1:9">
      <c r="A164" s="5">
        <v>158</v>
      </c>
      <c r="B164" s="7" t="s">
        <v>104</v>
      </c>
      <c r="C164" s="7" t="s">
        <v>973</v>
      </c>
      <c r="D164" s="7" t="s">
        <v>33</v>
      </c>
      <c r="E164" s="49">
        <v>176</v>
      </c>
      <c r="F164" s="5"/>
      <c r="G164" s="5"/>
      <c r="H164" s="6"/>
      <c r="I164" s="3"/>
    </row>
    <row r="165" s="1" customFormat="1" ht="18" customHeight="1" spans="1:9">
      <c r="A165" s="5">
        <v>159</v>
      </c>
      <c r="B165" s="7" t="s">
        <v>128</v>
      </c>
      <c r="C165" s="7" t="s">
        <v>974</v>
      </c>
      <c r="D165" s="7" t="s">
        <v>928</v>
      </c>
      <c r="E165" s="49">
        <v>1133</v>
      </c>
      <c r="F165" s="5"/>
      <c r="G165" s="5"/>
      <c r="H165" s="6"/>
      <c r="I165" s="3"/>
    </row>
    <row r="166" s="1" customFormat="1" ht="18" customHeight="1" spans="1:9">
      <c r="A166" s="5">
        <v>160</v>
      </c>
      <c r="B166" s="7" t="s">
        <v>73</v>
      </c>
      <c r="C166" s="7" t="s">
        <v>975</v>
      </c>
      <c r="D166" s="7" t="s">
        <v>928</v>
      </c>
      <c r="E166" s="49">
        <v>30</v>
      </c>
      <c r="F166" s="5"/>
      <c r="G166" s="5"/>
      <c r="H166" s="6"/>
      <c r="I166" s="3"/>
    </row>
    <row r="167" s="1" customFormat="1" ht="18" customHeight="1" spans="1:9">
      <c r="A167" s="5">
        <v>161</v>
      </c>
      <c r="B167" s="7" t="s">
        <v>83</v>
      </c>
      <c r="C167" s="7" t="s">
        <v>976</v>
      </c>
      <c r="D167" s="7" t="s">
        <v>928</v>
      </c>
      <c r="E167" s="49">
        <v>170</v>
      </c>
      <c r="F167" s="5"/>
      <c r="G167" s="5"/>
      <c r="H167" s="6"/>
      <c r="I167" s="3"/>
    </row>
    <row r="168" s="1" customFormat="1" ht="18" customHeight="1" spans="1:9">
      <c r="A168" s="5">
        <v>162</v>
      </c>
      <c r="B168" s="7" t="s">
        <v>72</v>
      </c>
      <c r="C168" s="7" t="s">
        <v>976</v>
      </c>
      <c r="D168" s="7" t="s">
        <v>928</v>
      </c>
      <c r="E168" s="49">
        <v>245</v>
      </c>
      <c r="F168" s="5"/>
      <c r="G168" s="5"/>
      <c r="H168" s="6"/>
      <c r="I168" s="3"/>
    </row>
    <row r="169" s="1" customFormat="1" ht="18" customHeight="1" spans="1:9">
      <c r="A169" s="5">
        <v>163</v>
      </c>
      <c r="B169" s="7" t="s">
        <v>188</v>
      </c>
      <c r="C169" s="7" t="s">
        <v>977</v>
      </c>
      <c r="D169" s="7" t="s">
        <v>928</v>
      </c>
      <c r="E169" s="49">
        <v>90</v>
      </c>
      <c r="F169" s="5"/>
      <c r="G169" s="5"/>
      <c r="H169" s="6"/>
      <c r="I169" s="3"/>
    </row>
    <row r="170" s="1" customFormat="1" ht="18" customHeight="1" spans="1:9">
      <c r="A170" s="5">
        <v>164</v>
      </c>
      <c r="B170" s="7" t="s">
        <v>558</v>
      </c>
      <c r="C170" s="7" t="s">
        <v>978</v>
      </c>
      <c r="D170" s="7" t="s">
        <v>928</v>
      </c>
      <c r="E170" s="49">
        <v>215</v>
      </c>
      <c r="F170" s="5"/>
      <c r="G170" s="5"/>
      <c r="H170" s="6"/>
      <c r="I170" s="3"/>
    </row>
    <row r="171" s="1" customFormat="1" ht="24" customHeight="1" spans="1:9">
      <c r="A171" s="5">
        <v>165</v>
      </c>
      <c r="B171" s="7" t="s">
        <v>292</v>
      </c>
      <c r="C171" s="7" t="s">
        <v>979</v>
      </c>
      <c r="D171" s="7" t="s">
        <v>928</v>
      </c>
      <c r="E171" s="49">
        <v>691</v>
      </c>
      <c r="F171" s="5"/>
      <c r="G171" s="5"/>
      <c r="H171" s="6"/>
      <c r="I171" s="3"/>
    </row>
    <row r="172" s="1" customFormat="1" ht="18" customHeight="1" spans="1:9">
      <c r="A172" s="5">
        <v>166</v>
      </c>
      <c r="B172" s="7" t="s">
        <v>322</v>
      </c>
      <c r="C172" s="7"/>
      <c r="D172" s="7" t="s">
        <v>928</v>
      </c>
      <c r="E172" s="49">
        <v>0</v>
      </c>
      <c r="F172" s="5"/>
      <c r="G172" s="5"/>
      <c r="H172" s="6"/>
      <c r="I172" s="3"/>
    </row>
    <row r="173" s="1" customFormat="1" ht="18" customHeight="1" spans="1:9">
      <c r="A173" s="5">
        <v>167</v>
      </c>
      <c r="B173" s="7" t="s">
        <v>980</v>
      </c>
      <c r="C173" s="7" t="s">
        <v>981</v>
      </c>
      <c r="D173" s="7" t="s">
        <v>928</v>
      </c>
      <c r="E173" s="49">
        <v>0</v>
      </c>
      <c r="F173" s="5"/>
      <c r="G173" s="5"/>
      <c r="H173" s="6"/>
      <c r="I173" s="3"/>
    </row>
    <row r="174" s="1" customFormat="1" ht="18" customHeight="1" spans="1:9">
      <c r="A174" s="5">
        <v>168</v>
      </c>
      <c r="B174" s="7" t="s">
        <v>168</v>
      </c>
      <c r="C174" s="7" t="s">
        <v>982</v>
      </c>
      <c r="D174" s="7" t="s">
        <v>33</v>
      </c>
      <c r="E174" s="50">
        <v>0</v>
      </c>
      <c r="F174" s="5"/>
      <c r="G174" s="5"/>
      <c r="H174" s="6"/>
      <c r="I174" s="3"/>
    </row>
    <row r="175" s="1" customFormat="1" ht="18" customHeight="1" spans="1:9">
      <c r="A175" s="5">
        <v>169</v>
      </c>
      <c r="B175" s="7" t="s">
        <v>110</v>
      </c>
      <c r="C175" s="7" t="s">
        <v>983</v>
      </c>
      <c r="D175" s="7" t="s">
        <v>33</v>
      </c>
      <c r="E175" s="50">
        <v>26</v>
      </c>
      <c r="F175" s="5"/>
      <c r="G175" s="5"/>
      <c r="H175" s="6"/>
      <c r="I175" s="3"/>
    </row>
    <row r="176" s="1" customFormat="1" ht="18" customHeight="1" spans="1:9">
      <c r="A176" s="5">
        <v>170</v>
      </c>
      <c r="B176" s="7" t="s">
        <v>984</v>
      </c>
      <c r="C176" s="7" t="s">
        <v>985</v>
      </c>
      <c r="D176" s="16" t="s">
        <v>33</v>
      </c>
      <c r="E176" s="50">
        <v>483</v>
      </c>
      <c r="F176" s="5"/>
      <c r="G176" s="5"/>
      <c r="H176" s="6"/>
      <c r="I176" s="3"/>
    </row>
    <row r="177" s="1" customFormat="1" ht="41" customHeight="1" spans="1:8">
      <c r="A177" s="18" t="s">
        <v>783</v>
      </c>
      <c r="B177" s="19"/>
      <c r="C177" s="19"/>
      <c r="D177" s="19"/>
      <c r="E177" s="19"/>
      <c r="F177" s="19"/>
      <c r="G177" s="19"/>
      <c r="H177" s="20"/>
    </row>
    <row r="178" s="1" customFormat="1" spans="1:8">
      <c r="A178" s="2"/>
      <c r="B178" s="2"/>
      <c r="C178" s="2"/>
      <c r="D178" s="2"/>
      <c r="E178" s="2"/>
      <c r="F178" s="2"/>
      <c r="G178" s="2"/>
      <c r="H178" s="2"/>
    </row>
    <row r="179" s="1" customFormat="1" spans="1:8">
      <c r="A179" s="2"/>
      <c r="B179" s="2"/>
      <c r="C179" s="2"/>
      <c r="D179" s="2"/>
      <c r="E179" s="2"/>
      <c r="F179" s="2"/>
      <c r="G179" s="2"/>
      <c r="H179" s="2"/>
    </row>
    <row r="180" s="1" customFormat="1" spans="1:8">
      <c r="A180" s="2"/>
      <c r="B180" s="2"/>
      <c r="C180" s="2"/>
      <c r="D180" s="2"/>
      <c r="E180" s="2"/>
      <c r="F180" s="2"/>
      <c r="G180" s="2"/>
      <c r="H180" s="2"/>
    </row>
    <row r="181" s="1" customFormat="1" spans="1:8">
      <c r="A181" s="2"/>
      <c r="B181" s="2"/>
      <c r="C181" s="2"/>
      <c r="D181" s="2"/>
      <c r="E181" s="2"/>
      <c r="F181" s="2"/>
      <c r="G181" s="2"/>
      <c r="H181" s="2"/>
    </row>
  </sheetData>
  <mergeCells count="7">
    <mergeCell ref="A1:H1"/>
    <mergeCell ref="A3:H3"/>
    <mergeCell ref="A59:H59"/>
    <mergeCell ref="A88:H88"/>
    <mergeCell ref="A117:H117"/>
    <mergeCell ref="A177:H177"/>
    <mergeCell ref="A178:H181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0"/>
  <sheetViews>
    <sheetView workbookViewId="0">
      <selection activeCell="G48" sqref="G48"/>
    </sheetView>
  </sheetViews>
  <sheetFormatPr defaultColWidth="9" defaultRowHeight="13.5"/>
  <cols>
    <col min="1" max="1" width="6.75" style="2" customWidth="1"/>
    <col min="2" max="2" width="11.5" style="3" customWidth="1"/>
    <col min="3" max="3" width="30" style="3" customWidth="1"/>
    <col min="4" max="4" width="6.5" style="3" customWidth="1"/>
    <col min="5" max="5" width="11.5" style="1" customWidth="1"/>
    <col min="6" max="6" width="11" style="1" customWidth="1"/>
    <col min="7" max="7" width="10.5" style="1" customWidth="1"/>
    <col min="8" max="8" width="9.125" style="1" customWidth="1"/>
    <col min="9" max="16384" width="9" style="1"/>
  </cols>
  <sheetData>
    <row r="1" s="1" customFormat="1" ht="41" customHeight="1" spans="1:9">
      <c r="A1" s="4" t="s">
        <v>986</v>
      </c>
      <c r="B1" s="4"/>
      <c r="C1" s="4"/>
      <c r="D1" s="4"/>
      <c r="E1" s="4"/>
      <c r="F1" s="4"/>
      <c r="G1" s="4"/>
      <c r="H1" s="4"/>
    </row>
    <row r="2" s="1" customFormat="1" ht="33" customHeight="1" spans="1:9">
      <c r="A2" s="5" t="s">
        <v>1</v>
      </c>
      <c r="B2" s="6" t="s">
        <v>21</v>
      </c>
      <c r="C2" s="6" t="s">
        <v>22</v>
      </c>
      <c r="D2" s="6" t="s">
        <v>23</v>
      </c>
      <c r="E2" s="5" t="s">
        <v>24</v>
      </c>
      <c r="F2" s="5" t="s">
        <v>25</v>
      </c>
      <c r="G2" s="5" t="s">
        <v>26</v>
      </c>
      <c r="H2" s="6" t="s">
        <v>27</v>
      </c>
      <c r="I2" s="3"/>
    </row>
    <row r="3" s="1" customFormat="1" ht="18" customHeight="1" spans="1:9">
      <c r="A3" s="5">
        <v>1</v>
      </c>
      <c r="B3" s="7" t="s">
        <v>126</v>
      </c>
      <c r="C3" s="7" t="s">
        <v>987</v>
      </c>
      <c r="D3" s="7" t="s">
        <v>117</v>
      </c>
      <c r="E3" s="7">
        <v>86865.05</v>
      </c>
      <c r="F3" s="5"/>
      <c r="G3" s="5"/>
      <c r="H3" s="6"/>
      <c r="I3" s="3"/>
    </row>
    <row r="4" s="1" customFormat="1" ht="18" customHeight="1" spans="1:9">
      <c r="A4" s="5">
        <v>2</v>
      </c>
      <c r="B4" s="7" t="s">
        <v>988</v>
      </c>
      <c r="C4" s="7"/>
      <c r="D4" s="7" t="s">
        <v>117</v>
      </c>
      <c r="E4" s="7">
        <v>32411.03</v>
      </c>
      <c r="F4" s="5"/>
      <c r="G4" s="5"/>
      <c r="H4" s="6"/>
      <c r="I4" s="3"/>
    </row>
    <row r="5" s="1" customFormat="1" ht="18" customHeight="1" spans="1:9">
      <c r="A5" s="5">
        <v>3</v>
      </c>
      <c r="B5" s="7" t="s">
        <v>515</v>
      </c>
      <c r="C5" s="7" t="s">
        <v>989</v>
      </c>
      <c r="D5" s="7" t="s">
        <v>117</v>
      </c>
      <c r="E5" s="7">
        <v>64901.2</v>
      </c>
      <c r="F5" s="5"/>
      <c r="G5" s="5"/>
      <c r="H5" s="6"/>
      <c r="I5" s="3"/>
    </row>
    <row r="6" s="1" customFormat="1" ht="18" customHeight="1" spans="1:9">
      <c r="A6" s="5">
        <v>4</v>
      </c>
      <c r="B6" s="7" t="s">
        <v>244</v>
      </c>
      <c r="C6" s="7" t="s">
        <v>990</v>
      </c>
      <c r="D6" s="7" t="s">
        <v>33</v>
      </c>
      <c r="E6" s="7">
        <v>1324</v>
      </c>
      <c r="F6" s="5"/>
      <c r="G6" s="5"/>
      <c r="H6" s="6"/>
      <c r="I6" s="3"/>
    </row>
    <row r="7" s="1" customFormat="1" ht="18" customHeight="1" spans="1:9">
      <c r="A7" s="5">
        <v>5</v>
      </c>
      <c r="B7" s="7" t="s">
        <v>295</v>
      </c>
      <c r="C7" s="7" t="s">
        <v>991</v>
      </c>
      <c r="D7" s="7" t="s">
        <v>33</v>
      </c>
      <c r="E7" s="7">
        <f>3076-4</f>
        <v>3072</v>
      </c>
      <c r="F7" s="5"/>
      <c r="G7" s="5"/>
      <c r="H7" s="6"/>
      <c r="I7" s="3"/>
    </row>
    <row r="8" s="1" customFormat="1" ht="18" customHeight="1" spans="1:9">
      <c r="A8" s="5">
        <v>6</v>
      </c>
      <c r="B8" s="7" t="s">
        <v>682</v>
      </c>
      <c r="C8" s="7" t="s">
        <v>992</v>
      </c>
      <c r="D8" s="7" t="s">
        <v>33</v>
      </c>
      <c r="E8" s="7">
        <f>4391-1</f>
        <v>4390</v>
      </c>
      <c r="F8" s="5"/>
      <c r="G8" s="5"/>
      <c r="H8" s="6"/>
      <c r="I8" s="3"/>
    </row>
    <row r="9" s="1" customFormat="1" ht="18" customHeight="1" spans="1:9">
      <c r="A9" s="5">
        <v>7</v>
      </c>
      <c r="B9" s="7" t="s">
        <v>993</v>
      </c>
      <c r="C9" s="7" t="s">
        <v>994</v>
      </c>
      <c r="D9" s="7" t="s">
        <v>33</v>
      </c>
      <c r="E9" s="7">
        <v>2481</v>
      </c>
      <c r="F9" s="5"/>
      <c r="G9" s="5"/>
      <c r="H9" s="6"/>
      <c r="I9" s="3"/>
    </row>
    <row r="10" s="1" customFormat="1" ht="18" customHeight="1" spans="1:9">
      <c r="A10" s="5">
        <v>8</v>
      </c>
      <c r="B10" s="7" t="s">
        <v>638</v>
      </c>
      <c r="C10" s="7" t="s">
        <v>994</v>
      </c>
      <c r="D10" s="7" t="s">
        <v>33</v>
      </c>
      <c r="E10" s="7">
        <v>330</v>
      </c>
      <c r="F10" s="5"/>
      <c r="G10" s="5"/>
      <c r="H10" s="6"/>
      <c r="I10" s="3"/>
    </row>
    <row r="11" s="1" customFormat="1" ht="18" customHeight="1" spans="1:9">
      <c r="A11" s="5">
        <v>9</v>
      </c>
      <c r="B11" s="7" t="s">
        <v>585</v>
      </c>
      <c r="C11" s="7" t="s">
        <v>995</v>
      </c>
      <c r="D11" s="7" t="s">
        <v>33</v>
      </c>
      <c r="E11" s="7">
        <v>2395</v>
      </c>
      <c r="F11" s="5"/>
      <c r="G11" s="5"/>
      <c r="H11" s="6"/>
      <c r="I11" s="3"/>
    </row>
    <row r="12" s="1" customFormat="1" ht="18" customHeight="1" spans="1:9">
      <c r="A12" s="5">
        <v>10</v>
      </c>
      <c r="B12" s="7" t="s">
        <v>34</v>
      </c>
      <c r="C12" s="7" t="s">
        <v>996</v>
      </c>
      <c r="D12" s="7" t="s">
        <v>33</v>
      </c>
      <c r="E12" s="7">
        <v>3549</v>
      </c>
      <c r="F12" s="5"/>
      <c r="G12" s="5"/>
      <c r="H12" s="6"/>
      <c r="I12" s="3"/>
    </row>
    <row r="13" s="1" customFormat="1" ht="18" customHeight="1" spans="1:9">
      <c r="A13" s="5">
        <v>11</v>
      </c>
      <c r="B13" s="7" t="s">
        <v>95</v>
      </c>
      <c r="C13" s="7" t="s">
        <v>992</v>
      </c>
      <c r="D13" s="7" t="s">
        <v>33</v>
      </c>
      <c r="E13" s="7">
        <v>3040</v>
      </c>
      <c r="F13" s="5"/>
      <c r="G13" s="5"/>
      <c r="H13" s="6"/>
      <c r="I13" s="3"/>
    </row>
    <row r="14" s="1" customFormat="1" ht="18" customHeight="1" spans="1:9">
      <c r="A14" s="5">
        <v>12</v>
      </c>
      <c r="B14" s="7" t="s">
        <v>393</v>
      </c>
      <c r="C14" s="7" t="s">
        <v>994</v>
      </c>
      <c r="D14" s="7" t="s">
        <v>33</v>
      </c>
      <c r="E14" s="7">
        <v>490</v>
      </c>
      <c r="F14" s="5"/>
      <c r="G14" s="5"/>
      <c r="H14" s="6"/>
      <c r="I14" s="3"/>
    </row>
    <row r="15" s="1" customFormat="1" ht="18" customHeight="1" spans="1:9">
      <c r="A15" s="5">
        <v>13</v>
      </c>
      <c r="B15" s="7" t="s">
        <v>393</v>
      </c>
      <c r="C15" s="7" t="s">
        <v>997</v>
      </c>
      <c r="D15" s="7" t="s">
        <v>33</v>
      </c>
      <c r="E15" s="7">
        <v>2990</v>
      </c>
      <c r="F15" s="5"/>
      <c r="G15" s="5"/>
      <c r="H15" s="6"/>
      <c r="I15" s="3"/>
    </row>
    <row r="16" s="1" customFormat="1" ht="18" customHeight="1" spans="1:9">
      <c r="A16" s="5">
        <v>14</v>
      </c>
      <c r="B16" s="7" t="s">
        <v>806</v>
      </c>
      <c r="C16" s="7" t="s">
        <v>998</v>
      </c>
      <c r="D16" s="7" t="s">
        <v>33</v>
      </c>
      <c r="E16" s="7">
        <v>2718</v>
      </c>
      <c r="F16" s="5"/>
      <c r="G16" s="5"/>
      <c r="H16" s="6"/>
      <c r="I16" s="3"/>
    </row>
    <row r="17" s="1" customFormat="1" ht="18" customHeight="1" spans="1:9">
      <c r="A17" s="5">
        <v>15</v>
      </c>
      <c r="B17" s="7" t="s">
        <v>31</v>
      </c>
      <c r="C17" s="7" t="s">
        <v>999</v>
      </c>
      <c r="D17" s="7" t="s">
        <v>33</v>
      </c>
      <c r="E17" s="7">
        <v>835</v>
      </c>
      <c r="F17" s="5"/>
      <c r="G17" s="5"/>
      <c r="H17" s="6"/>
      <c r="I17" s="3"/>
    </row>
    <row r="18" s="1" customFormat="1" ht="18" customHeight="1" spans="1:9">
      <c r="A18" s="5">
        <v>16</v>
      </c>
      <c r="B18" s="7" t="s">
        <v>55</v>
      </c>
      <c r="C18" s="7" t="s">
        <v>1000</v>
      </c>
      <c r="D18" s="7" t="s">
        <v>33</v>
      </c>
      <c r="E18" s="7">
        <v>1682</v>
      </c>
      <c r="F18" s="5"/>
      <c r="G18" s="5"/>
      <c r="H18" s="6"/>
      <c r="I18" s="3"/>
    </row>
    <row r="19" s="1" customFormat="1" ht="18" customHeight="1" spans="1:9">
      <c r="A19" s="5">
        <v>17</v>
      </c>
      <c r="B19" s="7" t="s">
        <v>815</v>
      </c>
      <c r="C19" s="7" t="s">
        <v>1001</v>
      </c>
      <c r="D19" s="7" t="s">
        <v>33</v>
      </c>
      <c r="E19" s="7">
        <v>1836</v>
      </c>
      <c r="F19" s="5"/>
      <c r="G19" s="5"/>
      <c r="H19" s="6"/>
      <c r="I19" s="3"/>
    </row>
    <row r="20" s="1" customFormat="1" ht="18" customHeight="1" spans="1:9">
      <c r="A20" s="5">
        <v>18</v>
      </c>
      <c r="B20" s="7" t="s">
        <v>110</v>
      </c>
      <c r="C20" s="7" t="s">
        <v>1002</v>
      </c>
      <c r="D20" s="7" t="s">
        <v>33</v>
      </c>
      <c r="E20" s="7">
        <v>228</v>
      </c>
      <c r="F20" s="5"/>
      <c r="G20" s="5"/>
      <c r="H20" s="6"/>
      <c r="I20" s="3"/>
    </row>
    <row r="21" s="1" customFormat="1" ht="18" customHeight="1" spans="1:9">
      <c r="A21" s="5">
        <v>19</v>
      </c>
      <c r="B21" s="7" t="s">
        <v>97</v>
      </c>
      <c r="C21" s="7" t="s">
        <v>1003</v>
      </c>
      <c r="D21" s="7" t="s">
        <v>33</v>
      </c>
      <c r="E21" s="7">
        <v>2130</v>
      </c>
      <c r="F21" s="5"/>
      <c r="G21" s="5"/>
      <c r="H21" s="6"/>
      <c r="I21" s="3"/>
    </row>
    <row r="22" s="1" customFormat="1" ht="18" customHeight="1" spans="1:9">
      <c r="A22" s="5">
        <v>20</v>
      </c>
      <c r="B22" s="7" t="s">
        <v>168</v>
      </c>
      <c r="C22" s="8" t="s">
        <v>1004</v>
      </c>
      <c r="D22" s="7" t="s">
        <v>33</v>
      </c>
      <c r="E22" s="7">
        <v>115</v>
      </c>
      <c r="F22" s="5"/>
      <c r="G22" s="5"/>
      <c r="H22" s="6"/>
      <c r="I22" s="3"/>
    </row>
    <row r="23" s="1" customFormat="1" ht="18" customHeight="1" spans="1:9">
      <c r="A23" s="5">
        <v>21</v>
      </c>
      <c r="B23" s="7" t="s">
        <v>77</v>
      </c>
      <c r="C23" s="7" t="s">
        <v>1005</v>
      </c>
      <c r="D23" s="7" t="s">
        <v>33</v>
      </c>
      <c r="E23" s="7">
        <v>7595</v>
      </c>
      <c r="F23" s="5"/>
      <c r="G23" s="5"/>
      <c r="H23" s="6"/>
      <c r="I23" s="3"/>
    </row>
    <row r="24" s="1" customFormat="1" ht="18" customHeight="1" spans="1:9">
      <c r="A24" s="5">
        <v>22</v>
      </c>
      <c r="B24" s="7" t="s">
        <v>275</v>
      </c>
      <c r="C24" s="7" t="s">
        <v>1006</v>
      </c>
      <c r="D24" s="7" t="s">
        <v>33</v>
      </c>
      <c r="E24" s="7">
        <v>256</v>
      </c>
      <c r="F24" s="5"/>
      <c r="G24" s="5"/>
      <c r="H24" s="6"/>
      <c r="I24" s="3"/>
    </row>
    <row r="25" s="1" customFormat="1" ht="18" customHeight="1" spans="1:9">
      <c r="A25" s="5">
        <v>23</v>
      </c>
      <c r="B25" s="7" t="s">
        <v>128</v>
      </c>
      <c r="C25" s="7" t="s">
        <v>1007</v>
      </c>
      <c r="D25" s="7" t="s">
        <v>1008</v>
      </c>
      <c r="E25" s="7">
        <v>1115</v>
      </c>
      <c r="F25" s="5"/>
      <c r="G25" s="5"/>
      <c r="H25" s="6"/>
      <c r="I25" s="3"/>
    </row>
    <row r="26" s="1" customFormat="1" ht="18" customHeight="1" spans="1:9">
      <c r="A26" s="5">
        <v>24</v>
      </c>
      <c r="B26" s="9" t="s">
        <v>223</v>
      </c>
      <c r="C26" s="8" t="s">
        <v>1009</v>
      </c>
      <c r="D26" s="10" t="s">
        <v>33</v>
      </c>
      <c r="E26" s="11">
        <v>8</v>
      </c>
      <c r="F26" s="5"/>
      <c r="G26" s="5"/>
      <c r="H26" s="6"/>
      <c r="I26" s="3"/>
    </row>
    <row r="27" s="1" customFormat="1" ht="18" customHeight="1" spans="1:9">
      <c r="A27" s="5">
        <v>25</v>
      </c>
      <c r="B27" s="12" t="s">
        <v>165</v>
      </c>
      <c r="C27" s="8" t="s">
        <v>1010</v>
      </c>
      <c r="D27" s="12" t="s">
        <v>33</v>
      </c>
      <c r="E27" s="7">
        <v>749</v>
      </c>
      <c r="F27" s="5"/>
      <c r="G27" s="5"/>
      <c r="H27" s="6"/>
      <c r="I27" s="3"/>
    </row>
    <row r="28" s="1" customFormat="1" ht="18" customHeight="1" spans="1:9">
      <c r="A28" s="5">
        <v>26</v>
      </c>
      <c r="B28" s="12" t="s">
        <v>138</v>
      </c>
      <c r="C28" s="8" t="s">
        <v>1011</v>
      </c>
      <c r="D28" s="12" t="s">
        <v>33</v>
      </c>
      <c r="E28" s="13">
        <v>108</v>
      </c>
      <c r="F28" s="5"/>
      <c r="G28" s="5"/>
      <c r="H28" s="6"/>
      <c r="I28" s="3"/>
    </row>
    <row r="29" s="1" customFormat="1" ht="18" customHeight="1" spans="1:9">
      <c r="A29" s="5">
        <v>27</v>
      </c>
      <c r="B29" s="14" t="s">
        <v>138</v>
      </c>
      <c r="C29" s="15" t="s">
        <v>1012</v>
      </c>
      <c r="D29" s="12" t="s">
        <v>33</v>
      </c>
      <c r="E29" s="7">
        <v>1075</v>
      </c>
      <c r="F29" s="5"/>
      <c r="G29" s="5"/>
      <c r="H29" s="6"/>
      <c r="I29" s="3"/>
    </row>
    <row r="30" s="1" customFormat="1" ht="18" customHeight="1" spans="1:9">
      <c r="A30" s="5">
        <v>28</v>
      </c>
      <c r="B30" s="12" t="s">
        <v>80</v>
      </c>
      <c r="C30" s="8" t="s">
        <v>1010</v>
      </c>
      <c r="D30" s="12" t="s">
        <v>33</v>
      </c>
      <c r="E30" s="16">
        <v>0</v>
      </c>
      <c r="F30" s="5"/>
      <c r="G30" s="5"/>
      <c r="H30" s="6"/>
      <c r="I30" s="3"/>
    </row>
    <row r="31" s="1" customFormat="1" ht="18" customHeight="1" spans="1:9">
      <c r="A31" s="5">
        <v>29</v>
      </c>
      <c r="B31" s="17" t="s">
        <v>80</v>
      </c>
      <c r="C31" s="17" t="s">
        <v>1013</v>
      </c>
      <c r="D31" s="17" t="s">
        <v>33</v>
      </c>
      <c r="E31" s="16">
        <v>73</v>
      </c>
      <c r="F31" s="5"/>
      <c r="G31" s="5"/>
      <c r="H31" s="6"/>
      <c r="I31" s="3"/>
    </row>
    <row r="32" s="1" customFormat="1" ht="18" customHeight="1" spans="1:9">
      <c r="A32" s="5">
        <v>30</v>
      </c>
      <c r="B32" s="12" t="s">
        <v>36</v>
      </c>
      <c r="C32" s="8" t="s">
        <v>1014</v>
      </c>
      <c r="D32" s="12" t="s">
        <v>33</v>
      </c>
      <c r="E32" s="7">
        <v>793</v>
      </c>
      <c r="F32" s="5"/>
      <c r="G32" s="5"/>
      <c r="H32" s="6"/>
      <c r="I32" s="3"/>
    </row>
    <row r="33" s="1" customFormat="1" ht="18" customHeight="1" spans="1:9">
      <c r="A33" s="5">
        <v>31</v>
      </c>
      <c r="B33" s="12" t="s">
        <v>179</v>
      </c>
      <c r="C33" s="8" t="s">
        <v>1009</v>
      </c>
      <c r="D33" s="12" t="s">
        <v>33</v>
      </c>
      <c r="E33" s="7">
        <v>3707</v>
      </c>
      <c r="F33" s="5"/>
      <c r="G33" s="5"/>
      <c r="H33" s="6"/>
      <c r="I33" s="3"/>
    </row>
    <row r="34" s="1" customFormat="1" ht="18" customHeight="1" spans="1:9">
      <c r="A34" s="5">
        <v>32</v>
      </c>
      <c r="B34" s="17" t="s">
        <v>106</v>
      </c>
      <c r="C34" s="17" t="s">
        <v>1015</v>
      </c>
      <c r="D34" s="17" t="s">
        <v>33</v>
      </c>
      <c r="E34" s="7">
        <v>147</v>
      </c>
      <c r="F34" s="5"/>
      <c r="G34" s="5"/>
      <c r="H34" s="6"/>
      <c r="I34" s="3"/>
    </row>
    <row r="35" s="1" customFormat="1" ht="18" customHeight="1" spans="1:9">
      <c r="A35" s="5">
        <v>33</v>
      </c>
      <c r="B35" s="17" t="s">
        <v>358</v>
      </c>
      <c r="C35" s="17" t="s">
        <v>1016</v>
      </c>
      <c r="D35" s="17" t="s">
        <v>33</v>
      </c>
      <c r="E35" s="7">
        <v>617</v>
      </c>
      <c r="F35" s="5"/>
      <c r="G35" s="5"/>
      <c r="H35" s="6"/>
      <c r="I35" s="3"/>
    </row>
    <row r="36" s="1" customFormat="1" ht="41" customHeight="1" spans="1:9">
      <c r="A36" s="18" t="s">
        <v>783</v>
      </c>
      <c r="B36" s="19"/>
      <c r="C36" s="19"/>
      <c r="D36" s="19"/>
      <c r="E36" s="19"/>
      <c r="F36" s="19"/>
      <c r="G36" s="19"/>
      <c r="H36" s="20"/>
    </row>
    <row r="37" s="1" customFormat="1" spans="1:9">
      <c r="A37" s="2"/>
      <c r="B37" s="2"/>
      <c r="C37" s="2"/>
      <c r="D37" s="2"/>
      <c r="E37" s="2"/>
      <c r="F37" s="2"/>
      <c r="G37" s="2"/>
      <c r="H37" s="2"/>
    </row>
    <row r="38" s="1" customFormat="1" spans="1:9">
      <c r="A38" s="2"/>
      <c r="B38" s="2"/>
      <c r="C38" s="2"/>
      <c r="D38" s="2"/>
      <c r="E38" s="2"/>
      <c r="F38" s="2"/>
      <c r="G38" s="2"/>
      <c r="H38" s="2"/>
    </row>
    <row r="39" s="1" customFormat="1" spans="1:9">
      <c r="A39" s="2"/>
      <c r="B39" s="2"/>
      <c r="C39" s="2"/>
      <c r="D39" s="2"/>
      <c r="E39" s="2"/>
      <c r="F39" s="2"/>
      <c r="G39" s="2"/>
      <c r="H39" s="2"/>
    </row>
    <row r="40" s="1" customFormat="1" spans="1:9">
      <c r="A40" s="2"/>
      <c r="B40" s="2"/>
      <c r="C40" s="2"/>
      <c r="D40" s="2"/>
      <c r="E40" s="2"/>
      <c r="F40" s="2"/>
      <c r="G40" s="2"/>
      <c r="H40" s="2"/>
    </row>
  </sheetData>
  <mergeCells count="3">
    <mergeCell ref="A1:H1"/>
    <mergeCell ref="A36:H36"/>
    <mergeCell ref="A37:H4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询价汇总表</vt:lpstr>
      <vt:lpstr>G345苗木清单</vt:lpstr>
      <vt:lpstr>S356苗木清单</vt:lpstr>
      <vt:lpstr>S433苗木清单</vt:lpstr>
      <vt:lpstr>崇启大桥接线苗木清单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马世鑫</cp:lastModifiedBy>
  <dcterms:created xsi:type="dcterms:W3CDTF">2025-11-29T00:09:00Z</dcterms:created>
  <dcterms:modified xsi:type="dcterms:W3CDTF">2026-01-26T07:05:25Z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95AF740949934AAC96F736FB1BCA76C2_13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