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<sst xmlns="http://schemas.openxmlformats.org/spreadsheetml/2006/main" count="38" uniqueCount="38">
  <si>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2019年启东市村内一事一议筹资筹劳归户计算汇总表</t>
  </si>
  <si>
    <r>
      <t xml:space="preserve">   海复   </t>
    </r>
    <r>
      <rPr>
        <sz val="12"/>
        <rFont val="宋体"/>
        <family val="0"/>
      </rPr>
      <t>镇</t>
    </r>
  </si>
  <si>
    <t>村名</t>
  </si>
  <si>
    <t>村数</t>
  </si>
  <si>
    <t>村民组数</t>
  </si>
  <si>
    <t>农业人口</t>
  </si>
  <si>
    <t>户数</t>
  </si>
  <si>
    <t xml:space="preserve">全  员
劳动力
</t>
  </si>
  <si>
    <t>承包
面积</t>
  </si>
  <si>
    <t>一事一议筹资筹劳</t>
  </si>
  <si>
    <t>农户    陈欠款</t>
  </si>
  <si>
    <t>收费合计</t>
  </si>
  <si>
    <t>筹资</t>
  </si>
  <si>
    <t>筹劳</t>
  </si>
  <si>
    <t>合计   金额</t>
  </si>
  <si>
    <t>按劳力</t>
  </si>
  <si>
    <t>按田亩</t>
  </si>
  <si>
    <t>小计</t>
  </si>
  <si>
    <t>劳力数</t>
  </si>
  <si>
    <t>金额</t>
  </si>
  <si>
    <t>季明村</t>
  </si>
  <si>
    <t>均里村</t>
  </si>
  <si>
    <t>复南村</t>
  </si>
  <si>
    <t>糖坊村</t>
  </si>
  <si>
    <t>清虎村</t>
  </si>
  <si>
    <t>搬场村</t>
  </si>
  <si>
    <t>垦牧村</t>
  </si>
  <si>
    <t>北固村</t>
  </si>
  <si>
    <t>兴益村</t>
  </si>
  <si>
    <t>滨海村</t>
  </si>
  <si>
    <t>家禄村</t>
  </si>
  <si>
    <t>五圩村</t>
  </si>
  <si>
    <t>庙基村</t>
  </si>
  <si>
    <t>四堤村</t>
  </si>
  <si>
    <t>三圩村</t>
  </si>
  <si>
    <t>桃洪村</t>
  </si>
  <si>
    <t>安东村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</si>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</sst>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4">
    <font>
      <sz val="12"/>
      <name val="宋体"/>
      <family val="0"/>
    </font>
    <font>
      <sz val="12"/>
      <name val="Times New Roman"/>
      <family val="1"/>
    </font>
    <font>
      <sz val="20"/>
      <name val="方正大标宋简体"/>
      <family val="0"/>
    </font>
    <font>
      <u val="single"/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76" fontId="5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Fill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77" fontId="1" fillId="0" borderId="14" xfId="0" applyNumberFormat="1" applyFont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8.75390625" style="0" customWidth="1"/>
    <col min="2" max="2" width="5.625" style="2" customWidth="1"/>
    <col min="3" max="3" width="6.375" style="0" customWidth="1"/>
    <col min="4" max="4" width="9.50390625" style="2" customWidth="1"/>
    <col min="5" max="5" width="7.00390625" style="2" customWidth="1"/>
    <col min="6" max="6" width="7.50390625" style="2" customWidth="1"/>
    <col min="7" max="7" width="7.125" style="3" customWidth="1"/>
    <col min="8" max="8" width="6.50390625" style="0" customWidth="1"/>
    <col min="9" max="9" width="7.00390625" style="0" customWidth="1"/>
    <col min="10" max="10" width="6.625" style="0" customWidth="1"/>
    <col min="11" max="11" width="7.125" style="2" customWidth="1"/>
    <col min="12" max="12" width="6.625" style="0" customWidth="1"/>
    <col min="13" max="13" width="8.50390625" style="0" customWidth="1"/>
    <col min="14" max="14" width="8.375" style="0" customWidth="1"/>
    <col min="15" max="15" width="10.375" style="0" customWidth="1"/>
    <col min="16" max="16" width="12.625" style="0" bestFit="1" customWidth="1"/>
  </cols>
  <sheetData>
    <row r="1" spans="1:15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" ht="16.5" customHeight="1">
      <c r="A2" s="5" t="s">
        <v>1</v>
      </c>
      <c r="B2" s="6"/>
    </row>
    <row r="3" spans="1:15" s="1" customFormat="1" ht="15.75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43"/>
      <c r="J3" s="43"/>
      <c r="K3" s="43"/>
      <c r="L3" s="43"/>
      <c r="M3" s="44"/>
      <c r="N3" s="9" t="s">
        <v>10</v>
      </c>
      <c r="O3" s="9" t="s">
        <v>11</v>
      </c>
    </row>
    <row r="4" spans="1:15" s="1" customFormat="1" ht="15.75" customHeight="1">
      <c r="A4" s="14"/>
      <c r="B4" s="15"/>
      <c r="C4" s="16"/>
      <c r="D4" s="17"/>
      <c r="E4" s="17"/>
      <c r="F4" s="18"/>
      <c r="G4" s="19"/>
      <c r="H4" s="13" t="s">
        <v>12</v>
      </c>
      <c r="I4" s="43"/>
      <c r="J4" s="44"/>
      <c r="K4" s="13" t="s">
        <v>13</v>
      </c>
      <c r="L4" s="44"/>
      <c r="M4" s="9" t="s">
        <v>14</v>
      </c>
      <c r="N4" s="16"/>
      <c r="O4" s="16"/>
    </row>
    <row r="5" spans="1:15" s="1" customFormat="1" ht="15.75" customHeight="1">
      <c r="A5" s="20"/>
      <c r="B5" s="21"/>
      <c r="C5" s="22"/>
      <c r="D5" s="23"/>
      <c r="E5" s="23"/>
      <c r="F5" s="24"/>
      <c r="G5" s="25"/>
      <c r="H5" s="26" t="s">
        <v>15</v>
      </c>
      <c r="I5" s="26" t="s">
        <v>16</v>
      </c>
      <c r="J5" s="26" t="s">
        <v>17</v>
      </c>
      <c r="K5" s="45" t="s">
        <v>18</v>
      </c>
      <c r="L5" s="26" t="s">
        <v>19</v>
      </c>
      <c r="M5" s="22"/>
      <c r="N5" s="22"/>
      <c r="O5" s="22"/>
    </row>
    <row r="6" spans="1:15" s="1" customFormat="1" ht="14.25" customHeight="1">
      <c r="A6" s="27">
        <v>1</v>
      </c>
      <c r="B6" s="28">
        <v>2</v>
      </c>
      <c r="C6" s="27">
        <v>3</v>
      </c>
      <c r="D6" s="28">
        <v>4</v>
      </c>
      <c r="E6" s="28">
        <v>5</v>
      </c>
      <c r="F6" s="28">
        <v>6</v>
      </c>
      <c r="G6" s="28">
        <v>7</v>
      </c>
      <c r="H6" s="27">
        <v>8</v>
      </c>
      <c r="I6" s="27">
        <v>9</v>
      </c>
      <c r="J6" s="27">
        <v>10</v>
      </c>
      <c r="K6" s="28">
        <v>11</v>
      </c>
      <c r="L6" s="27">
        <v>12</v>
      </c>
      <c r="M6" s="27">
        <v>13</v>
      </c>
      <c r="N6" s="27">
        <v>15</v>
      </c>
      <c r="O6" s="27">
        <v>16</v>
      </c>
    </row>
    <row r="7" spans="1:15" s="1" customFormat="1" ht="14.25" customHeight="1">
      <c r="A7" s="29" t="s">
        <v>20</v>
      </c>
      <c r="B7" s="30">
        <v>1</v>
      </c>
      <c r="C7" s="31">
        <v>33</v>
      </c>
      <c r="D7" s="32">
        <v>2616</v>
      </c>
      <c r="E7" s="33">
        <v>1123</v>
      </c>
      <c r="F7" s="32">
        <v>694</v>
      </c>
      <c r="G7" s="34">
        <v>0.3393</v>
      </c>
      <c r="H7" s="35">
        <f>F7*18/10000</f>
        <v>1.2492</v>
      </c>
      <c r="I7" s="35">
        <f>G7*11</f>
        <v>3.7323</v>
      </c>
      <c r="J7" s="35">
        <f>SUM(H7:I7)</f>
        <v>4.9815000000000005</v>
      </c>
      <c r="K7" s="28">
        <f>F7</f>
        <v>694</v>
      </c>
      <c r="L7" s="35">
        <f>K7*40/10000</f>
        <v>2.776</v>
      </c>
      <c r="M7" s="35">
        <f>J7+L7</f>
        <v>7.7575</v>
      </c>
      <c r="N7" s="35"/>
      <c r="O7" s="35"/>
    </row>
    <row r="8" spans="1:15" s="1" customFormat="1" ht="14.25" customHeight="1">
      <c r="A8" s="29" t="s">
        <v>21</v>
      </c>
      <c r="B8" s="30">
        <v>1</v>
      </c>
      <c r="C8" s="31">
        <v>37</v>
      </c>
      <c r="D8" s="32">
        <v>3181</v>
      </c>
      <c r="E8" s="33">
        <v>1366</v>
      </c>
      <c r="F8" s="32">
        <v>977</v>
      </c>
      <c r="G8" s="34">
        <v>0.4106</v>
      </c>
      <c r="H8" s="35">
        <f aca="true" t="shared" si="0" ref="H8:H23">F8*18/10000</f>
        <v>1.7586</v>
      </c>
      <c r="I8" s="35">
        <f aca="true" t="shared" si="1" ref="I8:I23">G8*11</f>
        <v>4.5166</v>
      </c>
      <c r="J8" s="35">
        <f aca="true" t="shared" si="2" ref="J8:J23">SUM(H8:I8)</f>
        <v>6.2752</v>
      </c>
      <c r="K8" s="28">
        <f aca="true" t="shared" si="3" ref="K8:K23">F8</f>
        <v>977</v>
      </c>
      <c r="L8" s="35">
        <f aca="true" t="shared" si="4" ref="L8:L23">K8*40/10000</f>
        <v>3.908</v>
      </c>
      <c r="M8" s="35">
        <f aca="true" t="shared" si="5" ref="M8:M23">J8+L8</f>
        <v>10.1832</v>
      </c>
      <c r="N8" s="35"/>
      <c r="O8" s="35"/>
    </row>
    <row r="9" spans="1:15" s="1" customFormat="1" ht="14.25" customHeight="1">
      <c r="A9" s="29" t="s">
        <v>22</v>
      </c>
      <c r="B9" s="30">
        <v>1</v>
      </c>
      <c r="C9" s="31">
        <v>28</v>
      </c>
      <c r="D9" s="32">
        <v>2437</v>
      </c>
      <c r="E9" s="33">
        <v>1021</v>
      </c>
      <c r="F9" s="32">
        <v>609</v>
      </c>
      <c r="G9" s="34">
        <v>0.3082</v>
      </c>
      <c r="H9" s="35">
        <f t="shared" si="0"/>
        <v>1.0962</v>
      </c>
      <c r="I9" s="35">
        <f t="shared" si="1"/>
        <v>3.3901999999999997</v>
      </c>
      <c r="J9" s="35">
        <f t="shared" si="2"/>
        <v>4.4864</v>
      </c>
      <c r="K9" s="28">
        <f t="shared" si="3"/>
        <v>609</v>
      </c>
      <c r="L9" s="35">
        <f t="shared" si="4"/>
        <v>2.436</v>
      </c>
      <c r="M9" s="35">
        <f t="shared" si="5"/>
        <v>6.9224</v>
      </c>
      <c r="N9" s="35"/>
      <c r="O9" s="35"/>
    </row>
    <row r="10" spans="1:15" s="1" customFormat="1" ht="14.25" customHeight="1">
      <c r="A10" s="29" t="s">
        <v>23</v>
      </c>
      <c r="B10" s="30">
        <v>1</v>
      </c>
      <c r="C10" s="31">
        <v>24</v>
      </c>
      <c r="D10" s="32">
        <v>2097</v>
      </c>
      <c r="E10" s="33">
        <v>890</v>
      </c>
      <c r="F10" s="32">
        <v>473</v>
      </c>
      <c r="G10" s="34">
        <v>0.2341</v>
      </c>
      <c r="H10" s="35">
        <f t="shared" si="0"/>
        <v>0.8514</v>
      </c>
      <c r="I10" s="35">
        <f t="shared" si="1"/>
        <v>2.5751</v>
      </c>
      <c r="J10" s="35">
        <f t="shared" si="2"/>
        <v>3.4265</v>
      </c>
      <c r="K10" s="28">
        <f t="shared" si="3"/>
        <v>473</v>
      </c>
      <c r="L10" s="35">
        <f t="shared" si="4"/>
        <v>1.892</v>
      </c>
      <c r="M10" s="35">
        <f t="shared" si="5"/>
        <v>5.3185</v>
      </c>
      <c r="N10" s="35"/>
      <c r="O10" s="35"/>
    </row>
    <row r="11" spans="1:15" s="1" customFormat="1" ht="14.25" customHeight="1">
      <c r="A11" s="29" t="s">
        <v>24</v>
      </c>
      <c r="B11" s="30">
        <v>1</v>
      </c>
      <c r="C11" s="31">
        <v>26</v>
      </c>
      <c r="D11" s="32">
        <v>2351</v>
      </c>
      <c r="E11" s="33">
        <v>1037</v>
      </c>
      <c r="F11" s="32">
        <v>746</v>
      </c>
      <c r="G11" s="34">
        <v>0.2221</v>
      </c>
      <c r="H11" s="35">
        <f t="shared" si="0"/>
        <v>1.3428</v>
      </c>
      <c r="I11" s="35">
        <f t="shared" si="1"/>
        <v>2.4431</v>
      </c>
      <c r="J11" s="35">
        <f t="shared" si="2"/>
        <v>3.7859</v>
      </c>
      <c r="K11" s="28">
        <f t="shared" si="3"/>
        <v>746</v>
      </c>
      <c r="L11" s="35">
        <f t="shared" si="4"/>
        <v>2.984</v>
      </c>
      <c r="M11" s="35">
        <f t="shared" si="5"/>
        <v>6.7699</v>
      </c>
      <c r="N11" s="35"/>
      <c r="O11" s="35"/>
    </row>
    <row r="12" spans="1:15" s="1" customFormat="1" ht="14.25" customHeight="1">
      <c r="A12" s="29" t="s">
        <v>25</v>
      </c>
      <c r="B12" s="30">
        <v>1</v>
      </c>
      <c r="C12" s="31">
        <v>13</v>
      </c>
      <c r="D12" s="32">
        <v>2285</v>
      </c>
      <c r="E12" s="33">
        <v>1130</v>
      </c>
      <c r="F12" s="32">
        <v>517</v>
      </c>
      <c r="G12" s="34">
        <v>0.291</v>
      </c>
      <c r="H12" s="35">
        <f t="shared" si="0"/>
        <v>0.9306</v>
      </c>
      <c r="I12" s="35">
        <f t="shared" si="1"/>
        <v>3.2009999999999996</v>
      </c>
      <c r="J12" s="35">
        <f t="shared" si="2"/>
        <v>4.1316</v>
      </c>
      <c r="K12" s="28">
        <f t="shared" si="3"/>
        <v>517</v>
      </c>
      <c r="L12" s="35">
        <f t="shared" si="4"/>
        <v>2.068</v>
      </c>
      <c r="M12" s="35">
        <f t="shared" si="5"/>
        <v>6.1996</v>
      </c>
      <c r="N12" s="35"/>
      <c r="O12" s="35"/>
    </row>
    <row r="13" spans="1:15" s="1" customFormat="1" ht="14.25" customHeight="1">
      <c r="A13" s="29" t="s">
        <v>26</v>
      </c>
      <c r="B13" s="30">
        <v>1</v>
      </c>
      <c r="C13" s="31">
        <v>50</v>
      </c>
      <c r="D13" s="32">
        <v>3650</v>
      </c>
      <c r="E13" s="33">
        <v>1687</v>
      </c>
      <c r="F13" s="32">
        <v>925</v>
      </c>
      <c r="G13" s="34">
        <v>0.4547</v>
      </c>
      <c r="H13" s="35">
        <f t="shared" si="0"/>
        <v>1.665</v>
      </c>
      <c r="I13" s="35">
        <f t="shared" si="1"/>
        <v>5.0017</v>
      </c>
      <c r="J13" s="35">
        <f t="shared" si="2"/>
        <v>6.6667</v>
      </c>
      <c r="K13" s="28">
        <f t="shared" si="3"/>
        <v>925</v>
      </c>
      <c r="L13" s="35">
        <f t="shared" si="4"/>
        <v>3.7</v>
      </c>
      <c r="M13" s="35">
        <f t="shared" si="5"/>
        <v>10.3667</v>
      </c>
      <c r="N13" s="35"/>
      <c r="O13" s="35"/>
    </row>
    <row r="14" spans="1:15" s="1" customFormat="1" ht="14.25" customHeight="1">
      <c r="A14" s="29" t="s">
        <v>27</v>
      </c>
      <c r="B14" s="30">
        <v>1</v>
      </c>
      <c r="C14" s="31">
        <v>56</v>
      </c>
      <c r="D14" s="32">
        <v>4362</v>
      </c>
      <c r="E14" s="33">
        <v>1872</v>
      </c>
      <c r="F14" s="32">
        <v>1270</v>
      </c>
      <c r="G14" s="34">
        <v>0.5481</v>
      </c>
      <c r="H14" s="35">
        <f t="shared" si="0"/>
        <v>2.286</v>
      </c>
      <c r="I14" s="35">
        <f t="shared" si="1"/>
        <v>6.029100000000001</v>
      </c>
      <c r="J14" s="35">
        <f t="shared" si="2"/>
        <v>8.315100000000001</v>
      </c>
      <c r="K14" s="28">
        <f t="shared" si="3"/>
        <v>1270</v>
      </c>
      <c r="L14" s="35">
        <f t="shared" si="4"/>
        <v>5.08</v>
      </c>
      <c r="M14" s="35">
        <f t="shared" si="5"/>
        <v>13.395100000000001</v>
      </c>
      <c r="N14" s="35"/>
      <c r="O14" s="35"/>
    </row>
    <row r="15" spans="1:15" s="1" customFormat="1" ht="14.25" customHeight="1">
      <c r="A15" s="29" t="s">
        <v>28</v>
      </c>
      <c r="B15" s="30">
        <v>1</v>
      </c>
      <c r="C15" s="31">
        <v>33</v>
      </c>
      <c r="D15" s="32">
        <v>3161</v>
      </c>
      <c r="E15" s="33">
        <v>1314</v>
      </c>
      <c r="F15" s="32">
        <v>891</v>
      </c>
      <c r="G15" s="34">
        <v>0.3812</v>
      </c>
      <c r="H15" s="35">
        <f t="shared" si="0"/>
        <v>1.6038</v>
      </c>
      <c r="I15" s="35">
        <f t="shared" si="1"/>
        <v>4.1932</v>
      </c>
      <c r="J15" s="35">
        <f t="shared" si="2"/>
        <v>5.797</v>
      </c>
      <c r="K15" s="28">
        <f t="shared" si="3"/>
        <v>891</v>
      </c>
      <c r="L15" s="35">
        <f t="shared" si="4"/>
        <v>3.564</v>
      </c>
      <c r="M15" s="35">
        <f t="shared" si="5"/>
        <v>9.361</v>
      </c>
      <c r="N15" s="35"/>
      <c r="O15" s="35"/>
    </row>
    <row r="16" spans="1:15" s="1" customFormat="1" ht="14.25" customHeight="1">
      <c r="A16" s="29" t="s">
        <v>29</v>
      </c>
      <c r="B16" s="30">
        <v>1</v>
      </c>
      <c r="C16" s="31">
        <v>21</v>
      </c>
      <c r="D16" s="32">
        <v>2478</v>
      </c>
      <c r="E16" s="33">
        <v>1059</v>
      </c>
      <c r="F16" s="32">
        <v>846</v>
      </c>
      <c r="G16" s="34">
        <v>0.2626</v>
      </c>
      <c r="H16" s="35">
        <f t="shared" si="0"/>
        <v>1.5228</v>
      </c>
      <c r="I16" s="35">
        <f t="shared" si="1"/>
        <v>2.8886</v>
      </c>
      <c r="J16" s="35">
        <f t="shared" si="2"/>
        <v>4.4113999999999995</v>
      </c>
      <c r="K16" s="28">
        <f t="shared" si="3"/>
        <v>846</v>
      </c>
      <c r="L16" s="35">
        <f t="shared" si="4"/>
        <v>3.384</v>
      </c>
      <c r="M16" s="35">
        <f t="shared" si="5"/>
        <v>7.795399999999999</v>
      </c>
      <c r="N16" s="35"/>
      <c r="O16" s="35"/>
    </row>
    <row r="17" spans="1:15" s="1" customFormat="1" ht="14.25" customHeight="1">
      <c r="A17" s="29" t="s">
        <v>30</v>
      </c>
      <c r="B17" s="30">
        <v>1</v>
      </c>
      <c r="C17" s="31">
        <v>29</v>
      </c>
      <c r="D17" s="32">
        <v>3811</v>
      </c>
      <c r="E17" s="33">
        <v>1780</v>
      </c>
      <c r="F17" s="32">
        <v>784</v>
      </c>
      <c r="G17" s="34">
        <v>0.5136</v>
      </c>
      <c r="H17" s="35">
        <f t="shared" si="0"/>
        <v>1.4112</v>
      </c>
      <c r="I17" s="35">
        <f t="shared" si="1"/>
        <v>5.6495999999999995</v>
      </c>
      <c r="J17" s="35">
        <f t="shared" si="2"/>
        <v>7.0607999999999995</v>
      </c>
      <c r="K17" s="28">
        <f t="shared" si="3"/>
        <v>784</v>
      </c>
      <c r="L17" s="35">
        <f t="shared" si="4"/>
        <v>3.136</v>
      </c>
      <c r="M17" s="35">
        <f t="shared" si="5"/>
        <v>10.1968</v>
      </c>
      <c r="N17" s="35"/>
      <c r="O17" s="35"/>
    </row>
    <row r="18" spans="1:15" s="1" customFormat="1" ht="14.25" customHeight="1">
      <c r="A18" s="29" t="s">
        <v>31</v>
      </c>
      <c r="B18" s="30">
        <v>1</v>
      </c>
      <c r="C18" s="31">
        <v>16</v>
      </c>
      <c r="D18" s="32">
        <v>2088</v>
      </c>
      <c r="E18" s="33">
        <v>973</v>
      </c>
      <c r="F18" s="32">
        <v>386</v>
      </c>
      <c r="G18" s="34">
        <v>0.2647</v>
      </c>
      <c r="H18" s="35">
        <f t="shared" si="0"/>
        <v>0.6948</v>
      </c>
      <c r="I18" s="35">
        <f t="shared" si="1"/>
        <v>2.9116999999999997</v>
      </c>
      <c r="J18" s="35">
        <f t="shared" si="2"/>
        <v>3.6064999999999996</v>
      </c>
      <c r="K18" s="28">
        <f t="shared" si="3"/>
        <v>386</v>
      </c>
      <c r="L18" s="35">
        <f t="shared" si="4"/>
        <v>1.544</v>
      </c>
      <c r="M18" s="35">
        <f t="shared" si="5"/>
        <v>5.150499999999999</v>
      </c>
      <c r="N18" s="35"/>
      <c r="O18" s="35"/>
    </row>
    <row r="19" spans="1:15" s="1" customFormat="1" ht="14.25" customHeight="1">
      <c r="A19" s="29" t="s">
        <v>32</v>
      </c>
      <c r="B19" s="30">
        <v>1</v>
      </c>
      <c r="C19" s="31">
        <v>25</v>
      </c>
      <c r="D19" s="32">
        <v>2945</v>
      </c>
      <c r="E19" s="33">
        <v>1306</v>
      </c>
      <c r="F19" s="32">
        <v>737</v>
      </c>
      <c r="G19" s="34">
        <v>0.349</v>
      </c>
      <c r="H19" s="35">
        <f t="shared" si="0"/>
        <v>1.3266</v>
      </c>
      <c r="I19" s="35">
        <f t="shared" si="1"/>
        <v>3.8389999999999995</v>
      </c>
      <c r="J19" s="35">
        <f t="shared" si="2"/>
        <v>5.1655999999999995</v>
      </c>
      <c r="K19" s="28">
        <f t="shared" si="3"/>
        <v>737</v>
      </c>
      <c r="L19" s="35">
        <f t="shared" si="4"/>
        <v>2.948</v>
      </c>
      <c r="M19" s="35">
        <f t="shared" si="5"/>
        <v>8.1136</v>
      </c>
      <c r="N19" s="35"/>
      <c r="O19" s="35"/>
    </row>
    <row r="20" spans="1:15" s="1" customFormat="1" ht="14.25" customHeight="1">
      <c r="A20" s="29" t="s">
        <v>33</v>
      </c>
      <c r="B20" s="30">
        <v>1</v>
      </c>
      <c r="C20" s="31">
        <v>18</v>
      </c>
      <c r="D20" s="32">
        <v>2968</v>
      </c>
      <c r="E20" s="33">
        <v>1156</v>
      </c>
      <c r="F20" s="32">
        <v>982</v>
      </c>
      <c r="G20" s="34">
        <v>0.3756</v>
      </c>
      <c r="H20" s="35">
        <f t="shared" si="0"/>
        <v>1.7676</v>
      </c>
      <c r="I20" s="35">
        <f t="shared" si="1"/>
        <v>4.1316</v>
      </c>
      <c r="J20" s="35">
        <f t="shared" si="2"/>
        <v>5.8991999999999996</v>
      </c>
      <c r="K20" s="28">
        <f t="shared" si="3"/>
        <v>982</v>
      </c>
      <c r="L20" s="35">
        <f t="shared" si="4"/>
        <v>3.928</v>
      </c>
      <c r="M20" s="35">
        <f t="shared" si="5"/>
        <v>9.8272</v>
      </c>
      <c r="N20" s="35"/>
      <c r="O20" s="35"/>
    </row>
    <row r="21" spans="1:15" s="1" customFormat="1" ht="14.25" customHeight="1">
      <c r="A21" s="29" t="s">
        <v>34</v>
      </c>
      <c r="B21" s="30">
        <v>1</v>
      </c>
      <c r="C21" s="31">
        <v>34</v>
      </c>
      <c r="D21" s="32">
        <v>3782</v>
      </c>
      <c r="E21" s="33">
        <v>1592</v>
      </c>
      <c r="F21" s="32">
        <v>990</v>
      </c>
      <c r="G21" s="34">
        <v>0.5044</v>
      </c>
      <c r="H21" s="35">
        <f t="shared" si="0"/>
        <v>1.782</v>
      </c>
      <c r="I21" s="35">
        <f t="shared" si="1"/>
        <v>5.548399999999999</v>
      </c>
      <c r="J21" s="35">
        <f t="shared" si="2"/>
        <v>7.330399999999999</v>
      </c>
      <c r="K21" s="28">
        <f t="shared" si="3"/>
        <v>990</v>
      </c>
      <c r="L21" s="35">
        <f t="shared" si="4"/>
        <v>3.96</v>
      </c>
      <c r="M21" s="35">
        <f t="shared" si="5"/>
        <v>11.290399999999998</v>
      </c>
      <c r="N21" s="35"/>
      <c r="O21" s="35"/>
    </row>
    <row r="22" spans="1:15" s="1" customFormat="1" ht="14.25" customHeight="1">
      <c r="A22" s="36" t="s">
        <v>35</v>
      </c>
      <c r="B22" s="30">
        <v>1</v>
      </c>
      <c r="C22" s="31">
        <v>28</v>
      </c>
      <c r="D22" s="32">
        <v>2629</v>
      </c>
      <c r="E22" s="33">
        <v>1034</v>
      </c>
      <c r="F22" s="32">
        <v>598</v>
      </c>
      <c r="G22" s="34">
        <v>0.2795</v>
      </c>
      <c r="H22" s="35">
        <f t="shared" si="0"/>
        <v>1.0764</v>
      </c>
      <c r="I22" s="35">
        <f t="shared" si="1"/>
        <v>3.0745000000000005</v>
      </c>
      <c r="J22" s="35">
        <f t="shared" si="2"/>
        <v>4.1509</v>
      </c>
      <c r="K22" s="28">
        <f t="shared" si="3"/>
        <v>598</v>
      </c>
      <c r="L22" s="35">
        <f t="shared" si="4"/>
        <v>2.392</v>
      </c>
      <c r="M22" s="35">
        <f t="shared" si="5"/>
        <v>6.5428999999999995</v>
      </c>
      <c r="N22" s="35"/>
      <c r="O22" s="35"/>
    </row>
    <row r="23" spans="1:15" s="1" customFormat="1" ht="14.25" customHeight="1">
      <c r="A23" s="36" t="s">
        <v>36</v>
      </c>
      <c r="B23" s="30">
        <v>1</v>
      </c>
      <c r="C23" s="31">
        <v>24</v>
      </c>
      <c r="D23" s="32">
        <v>2876</v>
      </c>
      <c r="E23" s="33">
        <v>1250</v>
      </c>
      <c r="F23" s="32">
        <v>498</v>
      </c>
      <c r="G23" s="34">
        <v>0.3158</v>
      </c>
      <c r="H23" s="35">
        <f t="shared" si="0"/>
        <v>0.8964</v>
      </c>
      <c r="I23" s="35">
        <f t="shared" si="1"/>
        <v>3.4738</v>
      </c>
      <c r="J23" s="35">
        <f t="shared" si="2"/>
        <v>4.3702000000000005</v>
      </c>
      <c r="K23" s="28">
        <f t="shared" si="3"/>
        <v>498</v>
      </c>
      <c r="L23" s="35">
        <f t="shared" si="4"/>
        <v>1.992</v>
      </c>
      <c r="M23" s="35">
        <f t="shared" si="5"/>
        <v>6.3622000000000005</v>
      </c>
      <c r="N23" s="35"/>
      <c r="O23" s="35"/>
    </row>
    <row r="24" spans="1:15" s="1" customFormat="1" ht="14.25" customHeight="1">
      <c r="A24" s="36"/>
      <c r="B24" s="30"/>
      <c r="C24" s="31"/>
      <c r="D24" s="28"/>
      <c r="E24" s="33"/>
      <c r="F24" s="28"/>
      <c r="G24" s="37"/>
      <c r="H24" s="35"/>
      <c r="I24" s="35"/>
      <c r="J24" s="35"/>
      <c r="K24" s="28"/>
      <c r="L24" s="35"/>
      <c r="M24" s="35"/>
      <c r="N24" s="35"/>
      <c r="O24" s="35"/>
    </row>
    <row r="25" spans="1:15" ht="14.25" customHeight="1">
      <c r="A25" s="38" t="s">
        <v>37</v>
      </c>
      <c r="B25" s="39">
        <f>SUM(B7:B24)</f>
        <v>17</v>
      </c>
      <c r="C25" s="31">
        <v>495</v>
      </c>
      <c r="D25" s="31">
        <v>49717</v>
      </c>
      <c r="E25" s="31">
        <v>21590</v>
      </c>
      <c r="F25" s="31">
        <v>12923</v>
      </c>
      <c r="G25" s="40">
        <v>6.05</v>
      </c>
      <c r="H25" s="40">
        <f aca="true" t="shared" si="6" ref="H25:M25">SUM(H7:H24)</f>
        <v>23.2614</v>
      </c>
      <c r="I25" s="40">
        <f t="shared" si="6"/>
        <v>66.5995</v>
      </c>
      <c r="J25" s="40">
        <f t="shared" si="6"/>
        <v>89.86089999999997</v>
      </c>
      <c r="K25" s="33">
        <f t="shared" si="6"/>
        <v>12923</v>
      </c>
      <c r="L25" s="40">
        <f t="shared" si="6"/>
        <v>51.692</v>
      </c>
      <c r="M25" s="40">
        <f t="shared" si="6"/>
        <v>141.55290000000002</v>
      </c>
      <c r="N25" s="35"/>
      <c r="O25" s="35"/>
    </row>
    <row r="28" spans="1:6" ht="14.25">
      <c r="A28" s="41"/>
      <c r="B28" s="42"/>
      <c r="C28" s="41"/>
      <c r="D28" s="42"/>
      <c r="E28" s="42"/>
      <c r="F28" s="42"/>
    </row>
  </sheetData>
  <sheetProtection/>
  <mergeCells count="14">
    <mergeCell ref="A1:O1"/>
    <mergeCell ref="H3:M3"/>
    <mergeCell ref="H4:J4"/>
    <mergeCell ref="K4:L4"/>
    <mergeCell ref="A3:A5"/>
    <mergeCell ref="B3:B5"/>
    <mergeCell ref="C3:C5"/>
    <mergeCell ref="D3:D5"/>
    <mergeCell ref="E3:E5"/>
    <mergeCell ref="F3:F5"/>
    <mergeCell ref="G3:G5"/>
    <mergeCell ref="M4:M5"/>
    <mergeCell ref="N3:N5"/>
    <mergeCell ref="O3:O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OK</dc:creator>
  <cp:keywords/>
  <dc:description/>
  <cp:lastModifiedBy>138688512</cp:lastModifiedBy>
  <cp:lastPrinted>2017-03-27T02:35:37Z</cp:lastPrinted>
  <dcterms:created xsi:type="dcterms:W3CDTF">2007-03-11T02:17:48Z</dcterms:created>
  <dcterms:modified xsi:type="dcterms:W3CDTF">2019-04-02T08:36:50Z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