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1415" windowHeight="68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<sst xmlns="http://schemas.openxmlformats.org/spreadsheetml/2006/main" count="42" uniqueCount="42">
  <si>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一事一议筹资筹劳</t>
  </si>
  <si>
    <t>按田亩</t>
  </si>
  <si>
    <t>小计</t>
  </si>
  <si>
    <t>劳力数</t>
  </si>
  <si>
    <t>金额</t>
  </si>
  <si>
    <t>筹资</t>
  </si>
  <si>
    <t>筹劳</t>
  </si>
  <si>
    <t>按劳力</t>
  </si>
  <si>
    <t>村数</t>
  </si>
  <si>
    <t>村民组数</t>
  </si>
  <si>
    <t>农业人口</t>
  </si>
  <si>
    <t>承包
面积</t>
  </si>
  <si>
    <t>村名</t>
  </si>
  <si>
    <t>三和村</t>
  </si>
  <si>
    <t>北新村</t>
  </si>
  <si>
    <t>光卫村</t>
  </si>
  <si>
    <t>富民村</t>
  </si>
  <si>
    <t>介英村</t>
  </si>
  <si>
    <t>普东村</t>
  </si>
  <si>
    <t>轶昌村</t>
  </si>
  <si>
    <t>新桥村</t>
  </si>
  <si>
    <t>双仙村</t>
  </si>
  <si>
    <t>永济村</t>
  </si>
  <si>
    <t>花效村</t>
  </si>
  <si>
    <t>邦道村</t>
  </si>
  <si>
    <t>永丰村</t>
  </si>
  <si>
    <t>振兴村</t>
  </si>
  <si>
    <t>民丰村</t>
  </si>
  <si>
    <t>新庄村</t>
  </si>
  <si>
    <t>建新村</t>
  </si>
  <si>
    <t>安联村</t>
  </si>
  <si>
    <t>万安村</t>
  </si>
  <si>
    <t>永安村</t>
  </si>
  <si>
    <t>红阳村</t>
  </si>
  <si>
    <t>户数</t>
  </si>
  <si>
    <t xml:space="preserve">全  员
劳动力
</t>
  </si>
  <si>
    <t>合计</t>
  </si>
  <si>
    <t>建西村</t>
  </si>
  <si>
    <t>灯杆村</t>
  </si>
  <si>
    <t>庙南村</t>
  </si>
  <si>
    <t>合计金额</t>
  </si>
  <si>
    <t>2016年启东市北新镇村内一事一议筹资筹劳归户计算汇总表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</si>
</sst>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_ "/>
  </numFmts>
  <fonts count="4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方正大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" sqref="P5"/>
    </sheetView>
  </sheetViews>
  <sheetFormatPr defaultColWidth="9.00390625" defaultRowHeight="14.25"/>
  <cols>
    <col min="1" max="1" width="7.50390625" style="0" customWidth="1"/>
    <col min="2" max="2" width="4.00390625" style="0" customWidth="1"/>
    <col min="3" max="3" width="5.625" style="0" customWidth="1"/>
    <col min="4" max="4" width="8.75390625" style="0" customWidth="1"/>
    <col min="5" max="5" width="7.125" style="0" customWidth="1"/>
    <col min="6" max="6" width="7.00390625" style="0" customWidth="1"/>
    <col min="7" max="7" width="9.375" style="0" customWidth="1"/>
    <col min="8" max="8" width="11.00390625" style="0" customWidth="1"/>
    <col min="9" max="9" width="9.375" style="0" customWidth="1"/>
    <col min="10" max="10" width="10.125" style="0" customWidth="1"/>
    <col min="11" max="11" width="10.00390625" style="0" customWidth="1"/>
    <col min="12" max="12" width="9.875" style="0" customWidth="1"/>
    <col min="13" max="13" width="12.00390625" style="0" customWidth="1"/>
  </cols>
  <sheetData>
    <row r="1" spans="1:13" ht="57.7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5.75" customHeight="1">
      <c r="A2" s="24" t="s">
        <v>12</v>
      </c>
      <c r="B2" s="24" t="s">
        <v>8</v>
      </c>
      <c r="C2" s="21" t="s">
        <v>9</v>
      </c>
      <c r="D2" s="21" t="s">
        <v>10</v>
      </c>
      <c r="E2" s="21" t="s">
        <v>34</v>
      </c>
      <c r="F2" s="18" t="s">
        <v>35</v>
      </c>
      <c r="G2" s="21" t="s">
        <v>11</v>
      </c>
      <c r="H2" s="27" t="s">
        <v>0</v>
      </c>
      <c r="I2" s="28"/>
      <c r="J2" s="28"/>
      <c r="K2" s="28"/>
      <c r="L2" s="28"/>
      <c r="M2" s="29"/>
    </row>
    <row r="3" spans="1:13" s="1" customFormat="1" ht="15.75" customHeight="1">
      <c r="A3" s="25"/>
      <c r="B3" s="25"/>
      <c r="C3" s="22"/>
      <c r="D3" s="22"/>
      <c r="E3" s="22"/>
      <c r="F3" s="19"/>
      <c r="G3" s="22"/>
      <c r="H3" s="27" t="s">
        <v>5</v>
      </c>
      <c r="I3" s="28"/>
      <c r="J3" s="29"/>
      <c r="K3" s="27" t="s">
        <v>6</v>
      </c>
      <c r="L3" s="29"/>
      <c r="M3" s="21" t="s">
        <v>40</v>
      </c>
    </row>
    <row r="4" spans="1:13" s="1" customFormat="1" ht="12" customHeight="1">
      <c r="A4" s="26"/>
      <c r="B4" s="26"/>
      <c r="C4" s="23"/>
      <c r="D4" s="23"/>
      <c r="E4" s="23"/>
      <c r="F4" s="20"/>
      <c r="G4" s="23"/>
      <c r="H4" s="2" t="s">
        <v>7</v>
      </c>
      <c r="I4" s="2" t="s">
        <v>1</v>
      </c>
      <c r="J4" s="2" t="s">
        <v>2</v>
      </c>
      <c r="K4" s="2" t="s">
        <v>3</v>
      </c>
      <c r="L4" s="2" t="s">
        <v>4</v>
      </c>
      <c r="M4" s="23"/>
    </row>
    <row r="5" spans="1:13" s="1" customFormat="1" ht="14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s="1" customFormat="1" ht="18" customHeight="1">
      <c r="A6" s="4" t="s">
        <v>13</v>
      </c>
      <c r="B6" s="3">
        <v>1</v>
      </c>
      <c r="C6" s="3">
        <v>23</v>
      </c>
      <c r="D6" s="5">
        <v>2307</v>
      </c>
      <c r="E6" s="6">
        <v>1030</v>
      </c>
      <c r="F6" s="3">
        <v>841</v>
      </c>
      <c r="G6" s="7">
        <v>2362.9</v>
      </c>
      <c r="H6" s="5">
        <f>F6*18</f>
        <v>15138</v>
      </c>
      <c r="I6" s="8">
        <f>G6*11</f>
        <v>25991.9</v>
      </c>
      <c r="J6" s="8">
        <f>M6-L6</f>
        <v>41117</v>
      </c>
      <c r="K6" s="3">
        <f>F6</f>
        <v>841</v>
      </c>
      <c r="L6" s="5">
        <f>F6*40</f>
        <v>33640</v>
      </c>
      <c r="M6" s="3">
        <v>74757</v>
      </c>
    </row>
    <row r="7" spans="1:13" s="1" customFormat="1" ht="18" customHeight="1">
      <c r="A7" s="4" t="s">
        <v>14</v>
      </c>
      <c r="B7" s="3">
        <v>1</v>
      </c>
      <c r="C7" s="3">
        <v>25</v>
      </c>
      <c r="D7" s="5">
        <v>1917</v>
      </c>
      <c r="E7" s="6">
        <v>922</v>
      </c>
      <c r="F7" s="3">
        <v>698</v>
      </c>
      <c r="G7" s="7">
        <v>1701.43</v>
      </c>
      <c r="H7" s="5">
        <f aca="true" t="shared" si="0" ref="H7:H29">F7*18</f>
        <v>12564</v>
      </c>
      <c r="I7" s="8">
        <f aca="true" t="shared" si="1" ref="I7:I27">G7*11</f>
        <v>18715.73</v>
      </c>
      <c r="J7" s="8">
        <f aca="true" t="shared" si="2" ref="J7:J29">M7-L7</f>
        <v>31293</v>
      </c>
      <c r="K7" s="3">
        <f aca="true" t="shared" si="3" ref="K7:K29">F7</f>
        <v>698</v>
      </c>
      <c r="L7" s="5">
        <f aca="true" t="shared" si="4" ref="L7:L29">F7*40</f>
        <v>27920</v>
      </c>
      <c r="M7" s="3">
        <v>59213</v>
      </c>
    </row>
    <row r="8" spans="1:13" s="1" customFormat="1" ht="18" customHeight="1">
      <c r="A8" s="4" t="s">
        <v>37</v>
      </c>
      <c r="B8" s="3">
        <v>1</v>
      </c>
      <c r="C8" s="3">
        <v>22</v>
      </c>
      <c r="D8" s="5">
        <v>2348</v>
      </c>
      <c r="E8" s="6">
        <v>746</v>
      </c>
      <c r="F8" s="3">
        <v>864</v>
      </c>
      <c r="G8" s="7">
        <v>2477.33</v>
      </c>
      <c r="H8" s="5">
        <f t="shared" si="0"/>
        <v>15552</v>
      </c>
      <c r="I8" s="8">
        <f t="shared" si="1"/>
        <v>27250.629999999997</v>
      </c>
      <c r="J8" s="8">
        <f t="shared" si="2"/>
        <v>42812</v>
      </c>
      <c r="K8" s="3">
        <f t="shared" si="3"/>
        <v>864</v>
      </c>
      <c r="L8" s="5">
        <f t="shared" si="4"/>
        <v>34560</v>
      </c>
      <c r="M8" s="3">
        <v>77372</v>
      </c>
    </row>
    <row r="9" spans="1:13" s="1" customFormat="1" ht="18" customHeight="1">
      <c r="A9" s="4" t="s">
        <v>15</v>
      </c>
      <c r="B9" s="3">
        <v>1</v>
      </c>
      <c r="C9" s="3">
        <v>26</v>
      </c>
      <c r="D9" s="5">
        <v>2621</v>
      </c>
      <c r="E9" s="6">
        <v>1150</v>
      </c>
      <c r="F9" s="3">
        <v>753</v>
      </c>
      <c r="G9" s="7">
        <v>2904.27</v>
      </c>
      <c r="H9" s="5">
        <f t="shared" si="0"/>
        <v>13554</v>
      </c>
      <c r="I9" s="8">
        <f t="shared" si="1"/>
        <v>31946.97</v>
      </c>
      <c r="J9" s="8">
        <f t="shared" si="2"/>
        <v>45515</v>
      </c>
      <c r="K9" s="3">
        <f t="shared" si="3"/>
        <v>753</v>
      </c>
      <c r="L9" s="5">
        <f t="shared" si="4"/>
        <v>30120</v>
      </c>
      <c r="M9" s="3">
        <v>75635</v>
      </c>
    </row>
    <row r="10" spans="1:13" s="1" customFormat="1" ht="18" customHeight="1">
      <c r="A10" s="4" t="s">
        <v>16</v>
      </c>
      <c r="B10" s="3">
        <v>1</v>
      </c>
      <c r="C10" s="3">
        <v>25</v>
      </c>
      <c r="D10" s="5">
        <v>2376</v>
      </c>
      <c r="E10" s="6">
        <v>1164</v>
      </c>
      <c r="F10" s="3">
        <v>729</v>
      </c>
      <c r="G10" s="7">
        <v>2752.82</v>
      </c>
      <c r="H10" s="5">
        <f t="shared" si="0"/>
        <v>13122</v>
      </c>
      <c r="I10" s="8">
        <f t="shared" si="1"/>
        <v>30281.02</v>
      </c>
      <c r="J10" s="8">
        <f t="shared" si="2"/>
        <v>43417</v>
      </c>
      <c r="K10" s="3">
        <f t="shared" si="3"/>
        <v>729</v>
      </c>
      <c r="L10" s="5">
        <f t="shared" si="4"/>
        <v>29160</v>
      </c>
      <c r="M10" s="3">
        <v>72577</v>
      </c>
    </row>
    <row r="11" spans="1:13" s="1" customFormat="1" ht="18" customHeight="1">
      <c r="A11" s="4" t="s">
        <v>38</v>
      </c>
      <c r="B11" s="3">
        <v>1</v>
      </c>
      <c r="C11" s="3">
        <v>59</v>
      </c>
      <c r="D11" s="5">
        <v>4269</v>
      </c>
      <c r="E11" s="6">
        <v>1881</v>
      </c>
      <c r="F11" s="3">
        <v>1311</v>
      </c>
      <c r="G11" s="7">
        <v>5443.99</v>
      </c>
      <c r="H11" s="5">
        <f t="shared" si="0"/>
        <v>23598</v>
      </c>
      <c r="I11" s="8">
        <f t="shared" si="1"/>
        <v>59883.89</v>
      </c>
      <c r="J11" s="8">
        <f t="shared" si="2"/>
        <v>83519</v>
      </c>
      <c r="K11" s="3">
        <f t="shared" si="3"/>
        <v>1311</v>
      </c>
      <c r="L11" s="5">
        <f t="shared" si="4"/>
        <v>52440</v>
      </c>
      <c r="M11" s="3">
        <v>135959</v>
      </c>
    </row>
    <row r="12" spans="1:13" s="1" customFormat="1" ht="18" customHeight="1">
      <c r="A12" s="4" t="s">
        <v>17</v>
      </c>
      <c r="B12" s="3">
        <v>1</v>
      </c>
      <c r="C12" s="3">
        <v>21</v>
      </c>
      <c r="D12" s="5">
        <v>1884</v>
      </c>
      <c r="E12" s="6">
        <v>807</v>
      </c>
      <c r="F12" s="3">
        <v>569</v>
      </c>
      <c r="G12" s="7">
        <v>2436.79</v>
      </c>
      <c r="H12" s="5">
        <f t="shared" si="0"/>
        <v>10242</v>
      </c>
      <c r="I12" s="8">
        <f t="shared" si="1"/>
        <v>26804.69</v>
      </c>
      <c r="J12" s="8">
        <f t="shared" si="2"/>
        <v>37042</v>
      </c>
      <c r="K12" s="3">
        <f t="shared" si="3"/>
        <v>569</v>
      </c>
      <c r="L12" s="5">
        <f t="shared" si="4"/>
        <v>22760</v>
      </c>
      <c r="M12" s="3">
        <v>59802</v>
      </c>
    </row>
    <row r="13" spans="1:13" s="1" customFormat="1" ht="18" customHeight="1">
      <c r="A13" s="4" t="s">
        <v>18</v>
      </c>
      <c r="B13" s="3">
        <v>1</v>
      </c>
      <c r="C13" s="3">
        <v>31</v>
      </c>
      <c r="D13" s="5">
        <v>2283</v>
      </c>
      <c r="E13" s="6">
        <v>1032</v>
      </c>
      <c r="F13" s="3">
        <v>698</v>
      </c>
      <c r="G13" s="7">
        <v>2441.11</v>
      </c>
      <c r="H13" s="5">
        <f t="shared" si="0"/>
        <v>12564</v>
      </c>
      <c r="I13" s="8">
        <f t="shared" si="1"/>
        <v>26852.210000000003</v>
      </c>
      <c r="J13" s="8">
        <f t="shared" si="2"/>
        <v>39486</v>
      </c>
      <c r="K13" s="3">
        <f t="shared" si="3"/>
        <v>698</v>
      </c>
      <c r="L13" s="5">
        <f t="shared" si="4"/>
        <v>27920</v>
      </c>
      <c r="M13" s="3">
        <v>67406</v>
      </c>
    </row>
    <row r="14" spans="1:13" s="1" customFormat="1" ht="18" customHeight="1">
      <c r="A14" s="4" t="s">
        <v>19</v>
      </c>
      <c r="B14" s="3">
        <v>1</v>
      </c>
      <c r="C14" s="3">
        <v>38</v>
      </c>
      <c r="D14" s="5">
        <v>2573</v>
      </c>
      <c r="E14" s="6">
        <v>1220</v>
      </c>
      <c r="F14" s="3">
        <v>833</v>
      </c>
      <c r="G14" s="7">
        <v>2605.9</v>
      </c>
      <c r="H14" s="5">
        <f t="shared" si="0"/>
        <v>14994</v>
      </c>
      <c r="I14" s="8">
        <f t="shared" si="1"/>
        <v>28664.9</v>
      </c>
      <c r="J14" s="8">
        <f t="shared" si="2"/>
        <v>43733</v>
      </c>
      <c r="K14" s="3">
        <f t="shared" si="3"/>
        <v>833</v>
      </c>
      <c r="L14" s="5">
        <f t="shared" si="4"/>
        <v>33320</v>
      </c>
      <c r="M14" s="3">
        <v>77053</v>
      </c>
    </row>
    <row r="15" spans="1:13" s="1" customFormat="1" ht="18" customHeight="1">
      <c r="A15" s="4" t="s">
        <v>39</v>
      </c>
      <c r="B15" s="3">
        <v>1</v>
      </c>
      <c r="C15" s="3">
        <v>28</v>
      </c>
      <c r="D15" s="5">
        <v>1865</v>
      </c>
      <c r="E15" s="6">
        <v>869</v>
      </c>
      <c r="F15" s="3">
        <v>416</v>
      </c>
      <c r="G15" s="7">
        <v>2175.48</v>
      </c>
      <c r="H15" s="5">
        <f t="shared" si="0"/>
        <v>7488</v>
      </c>
      <c r="I15" s="8">
        <f t="shared" si="1"/>
        <v>23930.28</v>
      </c>
      <c r="J15" s="8">
        <f t="shared" si="2"/>
        <v>31429</v>
      </c>
      <c r="K15" s="3">
        <f t="shared" si="3"/>
        <v>416</v>
      </c>
      <c r="L15" s="5">
        <f t="shared" si="4"/>
        <v>16640</v>
      </c>
      <c r="M15" s="3">
        <v>48069</v>
      </c>
    </row>
    <row r="16" spans="1:13" s="1" customFormat="1" ht="18" customHeight="1">
      <c r="A16" s="4" t="s">
        <v>20</v>
      </c>
      <c r="B16" s="3">
        <v>1</v>
      </c>
      <c r="C16" s="3">
        <v>49</v>
      </c>
      <c r="D16" s="5">
        <v>3124</v>
      </c>
      <c r="E16" s="6">
        <v>1571</v>
      </c>
      <c r="F16" s="3">
        <v>657</v>
      </c>
      <c r="G16" s="7">
        <v>4137.2</v>
      </c>
      <c r="H16" s="5">
        <f t="shared" si="0"/>
        <v>11826</v>
      </c>
      <c r="I16" s="8">
        <f t="shared" si="1"/>
        <v>45509.2</v>
      </c>
      <c r="J16" s="8">
        <f t="shared" si="2"/>
        <v>57007</v>
      </c>
      <c r="K16" s="3">
        <f t="shared" si="3"/>
        <v>657</v>
      </c>
      <c r="L16" s="5">
        <f t="shared" si="4"/>
        <v>26280</v>
      </c>
      <c r="M16" s="3">
        <v>83287</v>
      </c>
    </row>
    <row r="17" spans="1:13" s="1" customFormat="1" ht="18" customHeight="1">
      <c r="A17" s="4" t="s">
        <v>21</v>
      </c>
      <c r="B17" s="3">
        <v>1</v>
      </c>
      <c r="C17" s="3">
        <v>42</v>
      </c>
      <c r="D17" s="5">
        <v>3063</v>
      </c>
      <c r="E17" s="6">
        <v>1423</v>
      </c>
      <c r="F17" s="3">
        <v>901</v>
      </c>
      <c r="G17" s="7">
        <v>3497.29</v>
      </c>
      <c r="H17" s="5">
        <f t="shared" si="0"/>
        <v>16218</v>
      </c>
      <c r="I17" s="8">
        <f t="shared" si="1"/>
        <v>38470.19</v>
      </c>
      <c r="J17" s="8">
        <f t="shared" si="2"/>
        <v>54716</v>
      </c>
      <c r="K17" s="3">
        <f t="shared" si="3"/>
        <v>901</v>
      </c>
      <c r="L17" s="5">
        <f t="shared" si="4"/>
        <v>36040</v>
      </c>
      <c r="M17" s="3">
        <v>90756</v>
      </c>
    </row>
    <row r="18" spans="1:13" s="1" customFormat="1" ht="18" customHeight="1">
      <c r="A18" s="4" t="s">
        <v>22</v>
      </c>
      <c r="B18" s="3">
        <v>1</v>
      </c>
      <c r="C18" s="3">
        <v>75</v>
      </c>
      <c r="D18" s="5">
        <v>5354</v>
      </c>
      <c r="E18" s="6">
        <v>2441</v>
      </c>
      <c r="F18" s="3">
        <v>1193</v>
      </c>
      <c r="G18" s="7">
        <v>6242.442</v>
      </c>
      <c r="H18" s="5">
        <f t="shared" si="0"/>
        <v>21474</v>
      </c>
      <c r="I18" s="8">
        <f t="shared" si="1"/>
        <v>68666.862</v>
      </c>
      <c r="J18" s="8">
        <f t="shared" si="2"/>
        <v>90208</v>
      </c>
      <c r="K18" s="3">
        <f t="shared" si="3"/>
        <v>1193</v>
      </c>
      <c r="L18" s="5">
        <f t="shared" si="4"/>
        <v>47720</v>
      </c>
      <c r="M18" s="3">
        <v>137928</v>
      </c>
    </row>
    <row r="19" spans="1:13" s="1" customFormat="1" ht="18" customHeight="1">
      <c r="A19" s="4" t="s">
        <v>23</v>
      </c>
      <c r="B19" s="3">
        <v>1</v>
      </c>
      <c r="C19" s="3">
        <v>11</v>
      </c>
      <c r="D19" s="5">
        <v>2413</v>
      </c>
      <c r="E19" s="6">
        <v>972</v>
      </c>
      <c r="F19" s="3">
        <v>867</v>
      </c>
      <c r="G19" s="7">
        <v>1752.27</v>
      </c>
      <c r="H19" s="5">
        <f t="shared" si="0"/>
        <v>15606</v>
      </c>
      <c r="I19" s="8">
        <f t="shared" si="1"/>
        <v>19274.97</v>
      </c>
      <c r="J19" s="8">
        <f t="shared" si="2"/>
        <v>34889</v>
      </c>
      <c r="K19" s="3">
        <f t="shared" si="3"/>
        <v>867</v>
      </c>
      <c r="L19" s="5">
        <f t="shared" si="4"/>
        <v>34680</v>
      </c>
      <c r="M19" s="3">
        <v>69569</v>
      </c>
    </row>
    <row r="20" spans="1:13" s="1" customFormat="1" ht="18" customHeight="1">
      <c r="A20" s="4" t="s">
        <v>24</v>
      </c>
      <c r="B20" s="3">
        <v>1</v>
      </c>
      <c r="C20" s="3">
        <v>27</v>
      </c>
      <c r="D20" s="5">
        <v>2373</v>
      </c>
      <c r="E20" s="6">
        <v>1038</v>
      </c>
      <c r="F20" s="3">
        <v>846</v>
      </c>
      <c r="G20" s="7">
        <v>2340.76</v>
      </c>
      <c r="H20" s="5">
        <f t="shared" si="0"/>
        <v>15228</v>
      </c>
      <c r="I20" s="8">
        <f t="shared" si="1"/>
        <v>25748.36</v>
      </c>
      <c r="J20" s="8">
        <f t="shared" si="2"/>
        <v>40988</v>
      </c>
      <c r="K20" s="3">
        <f t="shared" si="3"/>
        <v>846</v>
      </c>
      <c r="L20" s="5">
        <f t="shared" si="4"/>
        <v>33840</v>
      </c>
      <c r="M20" s="3">
        <v>74828</v>
      </c>
    </row>
    <row r="21" spans="1:13" s="1" customFormat="1" ht="18" customHeight="1">
      <c r="A21" s="4" t="s">
        <v>25</v>
      </c>
      <c r="B21" s="3">
        <v>1</v>
      </c>
      <c r="C21" s="3">
        <v>57</v>
      </c>
      <c r="D21" s="5">
        <v>4856</v>
      </c>
      <c r="E21" s="6">
        <v>2142</v>
      </c>
      <c r="F21" s="3">
        <v>1654</v>
      </c>
      <c r="G21" s="7">
        <v>6335.5</v>
      </c>
      <c r="H21" s="5">
        <f t="shared" si="0"/>
        <v>29772</v>
      </c>
      <c r="I21" s="8">
        <f t="shared" si="1"/>
        <v>69690.5</v>
      </c>
      <c r="J21" s="8">
        <f t="shared" si="2"/>
        <v>99490</v>
      </c>
      <c r="K21" s="3">
        <f t="shared" si="3"/>
        <v>1654</v>
      </c>
      <c r="L21" s="5">
        <f t="shared" si="4"/>
        <v>66160</v>
      </c>
      <c r="M21" s="3">
        <v>165650</v>
      </c>
    </row>
    <row r="22" spans="1:13" s="1" customFormat="1" ht="18" customHeight="1">
      <c r="A22" s="4" t="s">
        <v>26</v>
      </c>
      <c r="B22" s="3">
        <v>1</v>
      </c>
      <c r="C22" s="3">
        <v>30</v>
      </c>
      <c r="D22" s="5">
        <v>2547</v>
      </c>
      <c r="E22" s="6">
        <v>1141</v>
      </c>
      <c r="F22" s="3">
        <v>882</v>
      </c>
      <c r="G22" s="7">
        <v>3028.5</v>
      </c>
      <c r="H22" s="5">
        <f t="shared" si="0"/>
        <v>15876</v>
      </c>
      <c r="I22" s="8">
        <f t="shared" si="1"/>
        <v>33313.5</v>
      </c>
      <c r="J22" s="8">
        <f t="shared" si="2"/>
        <v>49207</v>
      </c>
      <c r="K22" s="3">
        <f t="shared" si="3"/>
        <v>882</v>
      </c>
      <c r="L22" s="5">
        <f t="shared" si="4"/>
        <v>35280</v>
      </c>
      <c r="M22" s="3">
        <v>84487</v>
      </c>
    </row>
    <row r="23" spans="1:13" s="1" customFormat="1" ht="18" customHeight="1">
      <c r="A23" s="4" t="s">
        <v>27</v>
      </c>
      <c r="B23" s="3">
        <v>1</v>
      </c>
      <c r="C23" s="3">
        <v>24</v>
      </c>
      <c r="D23" s="5">
        <v>2488</v>
      </c>
      <c r="E23" s="6">
        <v>968</v>
      </c>
      <c r="F23" s="3">
        <v>905</v>
      </c>
      <c r="G23" s="7">
        <v>2526.03</v>
      </c>
      <c r="H23" s="5">
        <f t="shared" si="0"/>
        <v>16290</v>
      </c>
      <c r="I23" s="8">
        <f t="shared" si="1"/>
        <v>27786.33</v>
      </c>
      <c r="J23" s="8">
        <f t="shared" si="2"/>
        <v>44069</v>
      </c>
      <c r="K23" s="3">
        <f t="shared" si="3"/>
        <v>905</v>
      </c>
      <c r="L23" s="5">
        <f t="shared" si="4"/>
        <v>36200</v>
      </c>
      <c r="M23" s="3">
        <v>80269</v>
      </c>
    </row>
    <row r="24" spans="1:13" s="1" customFormat="1" ht="18" customHeight="1">
      <c r="A24" s="4" t="s">
        <v>28</v>
      </c>
      <c r="B24" s="3">
        <v>1</v>
      </c>
      <c r="C24" s="3">
        <v>31</v>
      </c>
      <c r="D24" s="5">
        <v>2617</v>
      </c>
      <c r="E24" s="6">
        <v>1226</v>
      </c>
      <c r="F24" s="3">
        <v>982</v>
      </c>
      <c r="G24" s="7">
        <v>3151.4</v>
      </c>
      <c r="H24" s="5">
        <f t="shared" si="0"/>
        <v>17676</v>
      </c>
      <c r="I24" s="8">
        <f t="shared" si="1"/>
        <v>34665.4</v>
      </c>
      <c r="J24" s="8">
        <f t="shared" si="2"/>
        <v>52255</v>
      </c>
      <c r="K24" s="3">
        <f t="shared" si="3"/>
        <v>982</v>
      </c>
      <c r="L24" s="5">
        <f t="shared" si="4"/>
        <v>39280</v>
      </c>
      <c r="M24" s="3">
        <v>91535</v>
      </c>
    </row>
    <row r="25" spans="1:13" s="1" customFormat="1" ht="18" customHeight="1">
      <c r="A25" s="4" t="s">
        <v>29</v>
      </c>
      <c r="B25" s="3">
        <v>1</v>
      </c>
      <c r="C25" s="3">
        <v>31</v>
      </c>
      <c r="D25" s="5">
        <v>2496</v>
      </c>
      <c r="E25" s="6">
        <v>1120</v>
      </c>
      <c r="F25" s="3">
        <v>877</v>
      </c>
      <c r="G25" s="7">
        <v>3138.78</v>
      </c>
      <c r="H25" s="5">
        <f t="shared" si="0"/>
        <v>15786</v>
      </c>
      <c r="I25" s="8">
        <f t="shared" si="1"/>
        <v>34526.58</v>
      </c>
      <c r="J25" s="8">
        <f t="shared" si="2"/>
        <v>50331</v>
      </c>
      <c r="K25" s="3">
        <f t="shared" si="3"/>
        <v>877</v>
      </c>
      <c r="L25" s="5">
        <f t="shared" si="4"/>
        <v>35080</v>
      </c>
      <c r="M25" s="3">
        <v>85411</v>
      </c>
    </row>
    <row r="26" spans="1:13" ht="18" customHeight="1">
      <c r="A26" s="9" t="s">
        <v>30</v>
      </c>
      <c r="B26" s="3">
        <v>1</v>
      </c>
      <c r="C26" s="3">
        <v>37</v>
      </c>
      <c r="D26" s="5">
        <v>3035</v>
      </c>
      <c r="E26" s="6">
        <v>1320</v>
      </c>
      <c r="F26" s="3">
        <v>955</v>
      </c>
      <c r="G26" s="7">
        <v>3432.05</v>
      </c>
      <c r="H26" s="5">
        <f t="shared" si="0"/>
        <v>17190</v>
      </c>
      <c r="I26" s="8">
        <f t="shared" si="1"/>
        <v>37752.55</v>
      </c>
      <c r="J26" s="8">
        <f t="shared" si="2"/>
        <v>54978</v>
      </c>
      <c r="K26" s="3">
        <f t="shared" si="3"/>
        <v>955</v>
      </c>
      <c r="L26" s="5">
        <f t="shared" si="4"/>
        <v>38200</v>
      </c>
      <c r="M26" s="3">
        <v>93178</v>
      </c>
    </row>
    <row r="27" spans="1:13" ht="18" customHeight="1">
      <c r="A27" s="2" t="s">
        <v>31</v>
      </c>
      <c r="B27" s="3">
        <v>1</v>
      </c>
      <c r="C27" s="3">
        <v>27</v>
      </c>
      <c r="D27" s="5">
        <v>2379</v>
      </c>
      <c r="E27" s="3">
        <v>971</v>
      </c>
      <c r="F27" s="3">
        <v>904</v>
      </c>
      <c r="G27" s="7">
        <v>2620.64</v>
      </c>
      <c r="H27" s="5">
        <f t="shared" si="0"/>
        <v>16272</v>
      </c>
      <c r="I27" s="8">
        <f t="shared" si="1"/>
        <v>28827.039999999997</v>
      </c>
      <c r="J27" s="8">
        <f t="shared" si="2"/>
        <v>45172</v>
      </c>
      <c r="K27" s="3">
        <f t="shared" si="3"/>
        <v>904</v>
      </c>
      <c r="L27" s="5">
        <f t="shared" si="4"/>
        <v>36160</v>
      </c>
      <c r="M27" s="3">
        <v>81332</v>
      </c>
    </row>
    <row r="28" spans="1:13" ht="18" customHeight="1">
      <c r="A28" s="2" t="s">
        <v>32</v>
      </c>
      <c r="B28" s="3">
        <v>1</v>
      </c>
      <c r="C28" s="3">
        <v>49</v>
      </c>
      <c r="D28" s="5">
        <v>4121</v>
      </c>
      <c r="E28" s="3">
        <v>1867</v>
      </c>
      <c r="F28" s="3">
        <v>1400</v>
      </c>
      <c r="G28" s="7">
        <v>5110.58</v>
      </c>
      <c r="H28" s="5">
        <f t="shared" si="0"/>
        <v>25200</v>
      </c>
      <c r="I28" s="8">
        <f>G28*11</f>
        <v>56216.38</v>
      </c>
      <c r="J28" s="8">
        <f t="shared" si="2"/>
        <v>81488</v>
      </c>
      <c r="K28" s="3">
        <f t="shared" si="3"/>
        <v>1400</v>
      </c>
      <c r="L28" s="5">
        <f t="shared" si="4"/>
        <v>56000</v>
      </c>
      <c r="M28" s="3">
        <v>137488</v>
      </c>
    </row>
    <row r="29" spans="1:13" ht="18" customHeight="1">
      <c r="A29" s="15" t="s">
        <v>33</v>
      </c>
      <c r="B29" s="3">
        <v>1</v>
      </c>
      <c r="C29" s="3">
        <v>32</v>
      </c>
      <c r="D29" s="10">
        <v>2539</v>
      </c>
      <c r="E29" s="11">
        <v>1170</v>
      </c>
      <c r="F29" s="11">
        <v>935</v>
      </c>
      <c r="G29" s="7">
        <v>3599.82</v>
      </c>
      <c r="H29" s="5">
        <f t="shared" si="0"/>
        <v>16830</v>
      </c>
      <c r="I29" s="8">
        <f>G29*9</f>
        <v>32398.38</v>
      </c>
      <c r="J29" s="8">
        <f t="shared" si="2"/>
        <v>49247</v>
      </c>
      <c r="K29" s="3">
        <f t="shared" si="3"/>
        <v>935</v>
      </c>
      <c r="L29" s="5">
        <f t="shared" si="4"/>
        <v>37400</v>
      </c>
      <c r="M29" s="3">
        <v>86647</v>
      </c>
    </row>
    <row r="30" spans="1:13" ht="18" customHeight="1">
      <c r="A30" s="12" t="s">
        <v>36</v>
      </c>
      <c r="B30" s="13">
        <f aca="true" t="shared" si="5" ref="B30:G30">SUM(B6:B29)</f>
        <v>24</v>
      </c>
      <c r="C30" s="13">
        <f t="shared" si="5"/>
        <v>820</v>
      </c>
      <c r="D30" s="14">
        <f t="shared" si="5"/>
        <v>67848</v>
      </c>
      <c r="E30" s="13">
        <f t="shared" si="5"/>
        <v>30191</v>
      </c>
      <c r="F30" s="13">
        <f t="shared" si="5"/>
        <v>21670</v>
      </c>
      <c r="G30" s="16">
        <f t="shared" si="5"/>
        <v>78215.282</v>
      </c>
      <c r="H30" s="16">
        <f>SUM(H6:H29)</f>
        <v>390060</v>
      </c>
      <c r="I30" s="16">
        <f>SUM(I6:I29)</f>
        <v>853168.4619999999</v>
      </c>
      <c r="J30" s="16">
        <f>SUM(J6:J29)</f>
        <v>1243408</v>
      </c>
      <c r="K30" s="16">
        <f>SUM(K6:K29)</f>
        <v>21670</v>
      </c>
      <c r="L30" s="16">
        <f>SUM(L6:L29)</f>
        <v>866800</v>
      </c>
      <c r="M30" s="3">
        <f>J30+L30</f>
        <v>2110208</v>
      </c>
    </row>
  </sheetData>
  <sheetProtection/>
  <mergeCells count="12">
    <mergeCell ref="K3:L3"/>
    <mergeCell ref="B2:B4"/>
    <mergeCell ref="E2:E4"/>
    <mergeCell ref="A1:M1"/>
    <mergeCell ref="F2:F4"/>
    <mergeCell ref="G2:G4"/>
    <mergeCell ref="M3:M4"/>
    <mergeCell ref="A2:A4"/>
    <mergeCell ref="C2:C4"/>
    <mergeCell ref="D2:D4"/>
    <mergeCell ref="H2:M2"/>
    <mergeCell ref="H3:J3"/>
  </mergeCells>
  <printOptions/>
  <pageMargins left="1" right="0.16" top="0.51" bottom="0.16" header="0.5118110236220472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OK</dc:creator>
  <cp:keywords/>
  <dc:description/>
  <cp:lastModifiedBy>Administrator</cp:lastModifiedBy>
  <cp:lastPrinted>2016-08-22T02:37:14Z</cp:lastPrinted>
  <dcterms:created xsi:type="dcterms:W3CDTF">2007-03-11T02:17:48Z</dcterms:created>
  <dcterms:modified xsi:type="dcterms:W3CDTF">2017-02-06T07:41:12Z</dcterms:modified>
  <cp:category/>
  <cp:version/>
  <cp:contentType/>
  <cp:contentStatus/>
</cp:coreProperties>
</file>